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epartamenti un nodalas\IPD\RIKTIN\SAM 422\Projektu atlase - 2.kārta (priekšatl)\7_IPAK_dokumenti\"/>
    </mc:Choice>
  </mc:AlternateContent>
  <bookViews>
    <workbookView xWindow="0" yWindow="0" windowWidth="25200" windowHeight="11385"/>
  </bookViews>
  <sheets>
    <sheet name="Rangs" sheetId="1" r:id="rId1"/>
  </sheets>
  <externalReferences>
    <externalReference r:id="rId2"/>
  </externalReferences>
  <definedNames>
    <definedName name="_xlnm._FilterDatabase" localSheetId="0" hidden="1">Rangs!$A$5:$W$210</definedName>
    <definedName name="_xlnm.Print_Area" localSheetId="0">Rangs!$A$2:$AB$210</definedName>
    <definedName name="_xlnm.Print_Titles" localSheetId="0">Rangs!$2:$4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B6" i="1"/>
  <c r="C6" i="1"/>
  <c r="AR6" i="1" s="1"/>
  <c r="D6" i="1"/>
  <c r="S6" i="1" s="1"/>
  <c r="E6" i="1"/>
  <c r="F6" i="1"/>
  <c r="G6" i="1"/>
  <c r="H6" i="1"/>
  <c r="I6" i="1"/>
  <c r="J6" i="1"/>
  <c r="K6" i="1"/>
  <c r="L6" i="1"/>
  <c r="M6" i="1"/>
  <c r="N6" i="1"/>
  <c r="P6" i="1"/>
  <c r="Z6" i="1" s="1"/>
  <c r="Q6" i="1"/>
  <c r="R6" i="1"/>
  <c r="W6" i="1"/>
  <c r="AA6" i="1"/>
  <c r="AB6" i="1"/>
  <c r="AH6" i="1"/>
  <c r="AJ6" i="1"/>
  <c r="A7" i="1"/>
  <c r="A8" i="1" s="1"/>
  <c r="A9" i="1" s="1"/>
  <c r="A10" i="1" s="1"/>
  <c r="B7" i="1"/>
  <c r="C7" i="1"/>
  <c r="AR7" i="1" s="1"/>
  <c r="D7" i="1"/>
  <c r="E7" i="1"/>
  <c r="F7" i="1"/>
  <c r="G7" i="1"/>
  <c r="H7" i="1"/>
  <c r="I7" i="1"/>
  <c r="J7" i="1"/>
  <c r="K7" i="1"/>
  <c r="L7" i="1"/>
  <c r="M7" i="1"/>
  <c r="N7" i="1"/>
  <c r="P7" i="1"/>
  <c r="Q7" i="1"/>
  <c r="R7" i="1"/>
  <c r="W7" i="1"/>
  <c r="Z7" i="1"/>
  <c r="B8" i="1"/>
  <c r="C8" i="1"/>
  <c r="D8" i="1"/>
  <c r="S8" i="1" s="1"/>
  <c r="E8" i="1"/>
  <c r="F8" i="1"/>
  <c r="G8" i="1"/>
  <c r="H8" i="1"/>
  <c r="I8" i="1"/>
  <c r="J8" i="1"/>
  <c r="K8" i="1"/>
  <c r="L8" i="1"/>
  <c r="M8" i="1"/>
  <c r="N8" i="1"/>
  <c r="P8" i="1"/>
  <c r="Q8" i="1"/>
  <c r="R8" i="1"/>
  <c r="W8" i="1"/>
  <c r="AE8" i="1"/>
  <c r="AR8" i="1"/>
  <c r="B9" i="1"/>
  <c r="C9" i="1"/>
  <c r="AR9" i="1" s="1"/>
  <c r="D9" i="1"/>
  <c r="E9" i="1"/>
  <c r="S9" i="1" s="1"/>
  <c r="F9" i="1"/>
  <c r="G9" i="1"/>
  <c r="H9" i="1"/>
  <c r="I9" i="1"/>
  <c r="J9" i="1"/>
  <c r="K9" i="1"/>
  <c r="L9" i="1"/>
  <c r="M9" i="1"/>
  <c r="N9" i="1"/>
  <c r="P9" i="1"/>
  <c r="Q9" i="1"/>
  <c r="R9" i="1"/>
  <c r="W9" i="1"/>
  <c r="V9" i="1" s="1"/>
  <c r="B10" i="1"/>
  <c r="C10" i="1"/>
  <c r="AR10" i="1" s="1"/>
  <c r="D10" i="1"/>
  <c r="E10" i="1"/>
  <c r="S10" i="1" s="1"/>
  <c r="F10" i="1"/>
  <c r="G10" i="1"/>
  <c r="H10" i="1"/>
  <c r="I10" i="1"/>
  <c r="J10" i="1"/>
  <c r="K10" i="1"/>
  <c r="L10" i="1"/>
  <c r="M10" i="1"/>
  <c r="N10" i="1"/>
  <c r="P10" i="1"/>
  <c r="Q10" i="1"/>
  <c r="R10" i="1"/>
  <c r="W10" i="1"/>
  <c r="V10" i="1" s="1"/>
  <c r="AE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B11" i="1"/>
  <c r="C11" i="1"/>
  <c r="AR11" i="1" s="1"/>
  <c r="D11" i="1"/>
  <c r="E11" i="1"/>
  <c r="F11" i="1"/>
  <c r="G11" i="1"/>
  <c r="H11" i="1"/>
  <c r="I11" i="1"/>
  <c r="J11" i="1"/>
  <c r="K11" i="1"/>
  <c r="L11" i="1"/>
  <c r="M11" i="1"/>
  <c r="N11" i="1"/>
  <c r="P11" i="1"/>
  <c r="Q11" i="1"/>
  <c r="R11" i="1"/>
  <c r="W11" i="1"/>
  <c r="V11" i="1" s="1"/>
  <c r="B12" i="1"/>
  <c r="C12" i="1"/>
  <c r="AR12" i="1" s="1"/>
  <c r="D12" i="1"/>
  <c r="E12" i="1"/>
  <c r="S12" i="1" s="1"/>
  <c r="F12" i="1"/>
  <c r="G12" i="1"/>
  <c r="H12" i="1"/>
  <c r="I12" i="1"/>
  <c r="J12" i="1"/>
  <c r="K12" i="1"/>
  <c r="L12" i="1"/>
  <c r="M12" i="1"/>
  <c r="N12" i="1"/>
  <c r="P12" i="1"/>
  <c r="Q12" i="1"/>
  <c r="R12" i="1"/>
  <c r="W12" i="1"/>
  <c r="V12" i="1" s="1"/>
  <c r="B13" i="1"/>
  <c r="C13" i="1"/>
  <c r="AR13" i="1" s="1"/>
  <c r="D13" i="1"/>
  <c r="E13" i="1"/>
  <c r="F13" i="1"/>
  <c r="G13" i="1"/>
  <c r="H13" i="1"/>
  <c r="I13" i="1"/>
  <c r="J13" i="1"/>
  <c r="K13" i="1"/>
  <c r="L13" i="1"/>
  <c r="M13" i="1"/>
  <c r="N13" i="1"/>
  <c r="P13" i="1"/>
  <c r="Q13" i="1"/>
  <c r="R13" i="1"/>
  <c r="W13" i="1"/>
  <c r="V13" i="1" s="1"/>
  <c r="AE13" i="1"/>
  <c r="B14" i="1"/>
  <c r="C14" i="1"/>
  <c r="AR14" i="1" s="1"/>
  <c r="D14" i="1"/>
  <c r="E14" i="1"/>
  <c r="F14" i="1"/>
  <c r="G14" i="1"/>
  <c r="H14" i="1"/>
  <c r="I14" i="1"/>
  <c r="T14" i="1" s="1"/>
  <c r="J14" i="1"/>
  <c r="K14" i="1"/>
  <c r="L14" i="1"/>
  <c r="M14" i="1"/>
  <c r="N14" i="1"/>
  <c r="O14" i="1"/>
  <c r="P14" i="1"/>
  <c r="Q14" i="1"/>
  <c r="R14" i="1"/>
  <c r="S14" i="1"/>
  <c r="W14" i="1"/>
  <c r="V14" i="1" s="1"/>
  <c r="B15" i="1"/>
  <c r="C15" i="1"/>
  <c r="AR15" i="1" s="1"/>
  <c r="D15" i="1"/>
  <c r="E15" i="1"/>
  <c r="F15" i="1"/>
  <c r="S15" i="1" s="1"/>
  <c r="U15" i="1" s="1"/>
  <c r="G15" i="1"/>
  <c r="H15" i="1"/>
  <c r="I15" i="1"/>
  <c r="J15" i="1"/>
  <c r="K15" i="1"/>
  <c r="L15" i="1"/>
  <c r="M15" i="1"/>
  <c r="N15" i="1"/>
  <c r="P15" i="1"/>
  <c r="Q15" i="1"/>
  <c r="R15" i="1"/>
  <c r="T15" i="1"/>
  <c r="W15" i="1"/>
  <c r="B16" i="1"/>
  <c r="C16" i="1"/>
  <c r="AR16" i="1" s="1"/>
  <c r="D16" i="1"/>
  <c r="E16" i="1"/>
  <c r="F16" i="1"/>
  <c r="S16" i="1" s="1"/>
  <c r="U16" i="1" s="1"/>
  <c r="G16" i="1"/>
  <c r="H16" i="1"/>
  <c r="I16" i="1"/>
  <c r="J16" i="1"/>
  <c r="K16" i="1"/>
  <c r="L16" i="1"/>
  <c r="M16" i="1"/>
  <c r="N16" i="1"/>
  <c r="P16" i="1"/>
  <c r="Q16" i="1"/>
  <c r="R16" i="1"/>
  <c r="T16" i="1"/>
  <c r="W16" i="1"/>
  <c r="B17" i="1"/>
  <c r="C17" i="1"/>
  <c r="AR17" i="1" s="1"/>
  <c r="D17" i="1"/>
  <c r="E17" i="1"/>
  <c r="F17" i="1"/>
  <c r="G17" i="1"/>
  <c r="H17" i="1"/>
  <c r="I17" i="1"/>
  <c r="J17" i="1"/>
  <c r="K17" i="1"/>
  <c r="L17" i="1"/>
  <c r="M17" i="1"/>
  <c r="N17" i="1"/>
  <c r="P17" i="1"/>
  <c r="Q17" i="1"/>
  <c r="R17" i="1"/>
  <c r="S17" i="1"/>
  <c r="T17" i="1"/>
  <c r="W17" i="1"/>
  <c r="AE17" i="1"/>
  <c r="B18" i="1"/>
  <c r="C18" i="1"/>
  <c r="AR18" i="1" s="1"/>
  <c r="D18" i="1"/>
  <c r="E18" i="1"/>
  <c r="F18" i="1"/>
  <c r="G18" i="1"/>
  <c r="H18" i="1"/>
  <c r="I18" i="1"/>
  <c r="J18" i="1"/>
  <c r="K18" i="1"/>
  <c r="L18" i="1"/>
  <c r="M18" i="1"/>
  <c r="N18" i="1"/>
  <c r="P18" i="1"/>
  <c r="Q18" i="1"/>
  <c r="R18" i="1"/>
  <c r="V18" i="1"/>
  <c r="W18" i="1"/>
  <c r="B19" i="1"/>
  <c r="C19" i="1"/>
  <c r="AR19" i="1" s="1"/>
  <c r="D19" i="1"/>
  <c r="E19" i="1"/>
  <c r="F19" i="1"/>
  <c r="G19" i="1"/>
  <c r="H19" i="1"/>
  <c r="I19" i="1"/>
  <c r="J19" i="1"/>
  <c r="K19" i="1"/>
  <c r="L19" i="1"/>
  <c r="M19" i="1"/>
  <c r="N19" i="1"/>
  <c r="P19" i="1"/>
  <c r="Q19" i="1"/>
  <c r="R19" i="1"/>
  <c r="V19" i="1"/>
  <c r="W19" i="1"/>
  <c r="B20" i="1"/>
  <c r="C20" i="1"/>
  <c r="AR20" i="1" s="1"/>
  <c r="D20" i="1"/>
  <c r="E20" i="1"/>
  <c r="F20" i="1"/>
  <c r="G20" i="1"/>
  <c r="H20" i="1"/>
  <c r="I20" i="1"/>
  <c r="J20" i="1"/>
  <c r="K20" i="1"/>
  <c r="L20" i="1"/>
  <c r="M20" i="1"/>
  <c r="N20" i="1"/>
  <c r="P20" i="1"/>
  <c r="Q20" i="1"/>
  <c r="R20" i="1"/>
  <c r="W20" i="1"/>
  <c r="V20" i="1" s="1"/>
  <c r="B21" i="1"/>
  <c r="C21" i="1"/>
  <c r="AR21" i="1" s="1"/>
  <c r="D21" i="1"/>
  <c r="E21" i="1"/>
  <c r="S21" i="1" s="1"/>
  <c r="F21" i="1"/>
  <c r="G21" i="1"/>
  <c r="H21" i="1"/>
  <c r="I21" i="1"/>
  <c r="J21" i="1"/>
  <c r="K21" i="1"/>
  <c r="L21" i="1"/>
  <c r="M21" i="1"/>
  <c r="N21" i="1"/>
  <c r="P21" i="1"/>
  <c r="Q21" i="1"/>
  <c r="R21" i="1"/>
  <c r="V21" i="1"/>
  <c r="W21" i="1"/>
  <c r="B22" i="1"/>
  <c r="C22" i="1"/>
  <c r="AR22" i="1" s="1"/>
  <c r="D22" i="1"/>
  <c r="E22" i="1"/>
  <c r="F22" i="1"/>
  <c r="S22" i="1" s="1"/>
  <c r="G22" i="1"/>
  <c r="H22" i="1"/>
  <c r="I22" i="1"/>
  <c r="J22" i="1"/>
  <c r="K22" i="1"/>
  <c r="L22" i="1"/>
  <c r="M22" i="1"/>
  <c r="N22" i="1"/>
  <c r="P22" i="1"/>
  <c r="Q22" i="1"/>
  <c r="R22" i="1"/>
  <c r="W22" i="1"/>
  <c r="V22" i="1" s="1"/>
  <c r="B23" i="1"/>
  <c r="C23" i="1"/>
  <c r="AR23" i="1" s="1"/>
  <c r="D23" i="1"/>
  <c r="S23" i="1" s="1"/>
  <c r="E23" i="1"/>
  <c r="F23" i="1"/>
  <c r="G23" i="1"/>
  <c r="H23" i="1"/>
  <c r="I23" i="1"/>
  <c r="J23" i="1"/>
  <c r="K23" i="1"/>
  <c r="L23" i="1"/>
  <c r="M23" i="1"/>
  <c r="N23" i="1"/>
  <c r="P23" i="1"/>
  <c r="Q23" i="1"/>
  <c r="R23" i="1"/>
  <c r="V23" i="1"/>
  <c r="W23" i="1"/>
  <c r="B24" i="1"/>
  <c r="C24" i="1"/>
  <c r="AR24" i="1" s="1"/>
  <c r="D24" i="1"/>
  <c r="E24" i="1"/>
  <c r="F24" i="1"/>
  <c r="G24" i="1"/>
  <c r="H24" i="1"/>
  <c r="I24" i="1"/>
  <c r="J24" i="1"/>
  <c r="K24" i="1"/>
  <c r="L24" i="1"/>
  <c r="M24" i="1"/>
  <c r="N24" i="1"/>
  <c r="P24" i="1"/>
  <c r="Q24" i="1"/>
  <c r="R24" i="1"/>
  <c r="W24" i="1"/>
  <c r="V24" i="1" s="1"/>
  <c r="B25" i="1"/>
  <c r="C25" i="1"/>
  <c r="AR25" i="1" s="1"/>
  <c r="D25" i="1"/>
  <c r="E25" i="1"/>
  <c r="F25" i="1"/>
  <c r="G25" i="1"/>
  <c r="H25" i="1"/>
  <c r="I25" i="1"/>
  <c r="J25" i="1"/>
  <c r="K25" i="1"/>
  <c r="L25" i="1"/>
  <c r="M25" i="1"/>
  <c r="N25" i="1"/>
  <c r="P25" i="1"/>
  <c r="Q25" i="1"/>
  <c r="R25" i="1"/>
  <c r="W25" i="1"/>
  <c r="B26" i="1"/>
  <c r="C26" i="1"/>
  <c r="AR26" i="1" s="1"/>
  <c r="D26" i="1"/>
  <c r="E26" i="1"/>
  <c r="F26" i="1"/>
  <c r="G26" i="1"/>
  <c r="H26" i="1"/>
  <c r="I26" i="1"/>
  <c r="T26" i="1" s="1"/>
  <c r="J26" i="1"/>
  <c r="K26" i="1"/>
  <c r="L26" i="1"/>
  <c r="M26" i="1"/>
  <c r="N26" i="1"/>
  <c r="P26" i="1"/>
  <c r="Q26" i="1"/>
  <c r="R26" i="1"/>
  <c r="W26" i="1"/>
  <c r="V26" i="1" s="1"/>
  <c r="B27" i="1"/>
  <c r="C27" i="1"/>
  <c r="AR27" i="1" s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V27" i="1"/>
  <c r="W27" i="1"/>
  <c r="B28" i="1"/>
  <c r="C28" i="1"/>
  <c r="AR28" i="1" s="1"/>
  <c r="D28" i="1"/>
  <c r="E28" i="1"/>
  <c r="F28" i="1"/>
  <c r="G28" i="1"/>
  <c r="H28" i="1"/>
  <c r="I28" i="1"/>
  <c r="J28" i="1"/>
  <c r="K28" i="1"/>
  <c r="L28" i="1"/>
  <c r="M28" i="1"/>
  <c r="N28" i="1"/>
  <c r="P28" i="1"/>
  <c r="Q28" i="1"/>
  <c r="R28" i="1"/>
  <c r="W28" i="1"/>
  <c r="B29" i="1"/>
  <c r="C29" i="1"/>
  <c r="AR29" i="1" s="1"/>
  <c r="D29" i="1"/>
  <c r="E29" i="1"/>
  <c r="F29" i="1"/>
  <c r="G29" i="1"/>
  <c r="H29" i="1"/>
  <c r="I29" i="1"/>
  <c r="J29" i="1"/>
  <c r="K29" i="1"/>
  <c r="L29" i="1"/>
  <c r="M29" i="1"/>
  <c r="N29" i="1"/>
  <c r="P29" i="1"/>
  <c r="Q29" i="1"/>
  <c r="R29" i="1"/>
  <c r="V29" i="1"/>
  <c r="W29" i="1"/>
  <c r="B30" i="1"/>
  <c r="C30" i="1"/>
  <c r="AR30" i="1" s="1"/>
  <c r="D30" i="1"/>
  <c r="E30" i="1"/>
  <c r="F30" i="1"/>
  <c r="G30" i="1"/>
  <c r="H30" i="1"/>
  <c r="I30" i="1"/>
  <c r="J30" i="1"/>
  <c r="K30" i="1"/>
  <c r="L30" i="1"/>
  <c r="M30" i="1"/>
  <c r="N30" i="1"/>
  <c r="P30" i="1"/>
  <c r="Q30" i="1"/>
  <c r="R30" i="1"/>
  <c r="W30" i="1"/>
  <c r="V30" i="1" s="1"/>
  <c r="B31" i="1"/>
  <c r="C31" i="1"/>
  <c r="AR31" i="1" s="1"/>
  <c r="D31" i="1"/>
  <c r="E31" i="1"/>
  <c r="F31" i="1"/>
  <c r="S31" i="1" s="1"/>
  <c r="G31" i="1"/>
  <c r="H31" i="1"/>
  <c r="I31" i="1"/>
  <c r="J31" i="1"/>
  <c r="K31" i="1"/>
  <c r="L31" i="1"/>
  <c r="M31" i="1"/>
  <c r="N31" i="1"/>
  <c r="P31" i="1"/>
  <c r="Q31" i="1"/>
  <c r="R31" i="1"/>
  <c r="V31" i="1"/>
  <c r="W31" i="1"/>
  <c r="B32" i="1"/>
  <c r="C32" i="1"/>
  <c r="AR32" i="1" s="1"/>
  <c r="D32" i="1"/>
  <c r="E32" i="1"/>
  <c r="F32" i="1"/>
  <c r="G32" i="1"/>
  <c r="H32" i="1"/>
  <c r="I32" i="1"/>
  <c r="J32" i="1"/>
  <c r="K32" i="1"/>
  <c r="L32" i="1"/>
  <c r="M32" i="1"/>
  <c r="N32" i="1"/>
  <c r="P32" i="1"/>
  <c r="Q32" i="1"/>
  <c r="R32" i="1"/>
  <c r="W32" i="1"/>
  <c r="V32" i="1" s="1"/>
  <c r="A33" i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B33" i="1"/>
  <c r="C33" i="1"/>
  <c r="AR33" i="1" s="1"/>
  <c r="D33" i="1"/>
  <c r="E33" i="1"/>
  <c r="F33" i="1"/>
  <c r="G33" i="1"/>
  <c r="H33" i="1"/>
  <c r="I33" i="1"/>
  <c r="J33" i="1"/>
  <c r="K33" i="1"/>
  <c r="L33" i="1"/>
  <c r="M33" i="1"/>
  <c r="N33" i="1"/>
  <c r="P33" i="1"/>
  <c r="Q33" i="1"/>
  <c r="R33" i="1"/>
  <c r="V33" i="1"/>
  <c r="W33" i="1"/>
  <c r="B34" i="1"/>
  <c r="C34" i="1"/>
  <c r="AR34" i="1" s="1"/>
  <c r="D34" i="1"/>
  <c r="E34" i="1"/>
  <c r="F34" i="1"/>
  <c r="S34" i="1" s="1"/>
  <c r="G34" i="1"/>
  <c r="H34" i="1"/>
  <c r="I34" i="1"/>
  <c r="J34" i="1"/>
  <c r="K34" i="1"/>
  <c r="L34" i="1"/>
  <c r="M34" i="1"/>
  <c r="N34" i="1"/>
  <c r="P34" i="1"/>
  <c r="Q34" i="1"/>
  <c r="R34" i="1"/>
  <c r="W34" i="1"/>
  <c r="V34" i="1" s="1"/>
  <c r="B35" i="1"/>
  <c r="C35" i="1"/>
  <c r="AR35" i="1" s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W35" i="1"/>
  <c r="V35" i="1" s="1"/>
  <c r="B36" i="1"/>
  <c r="C36" i="1"/>
  <c r="AR36" i="1" s="1"/>
  <c r="D36" i="1"/>
  <c r="S36" i="1" s="1"/>
  <c r="E36" i="1"/>
  <c r="F36" i="1"/>
  <c r="G36" i="1"/>
  <c r="H36" i="1"/>
  <c r="I36" i="1"/>
  <c r="J36" i="1"/>
  <c r="K36" i="1"/>
  <c r="L36" i="1"/>
  <c r="M36" i="1"/>
  <c r="N36" i="1"/>
  <c r="P36" i="1"/>
  <c r="Q36" i="1"/>
  <c r="R36" i="1"/>
  <c r="W36" i="1"/>
  <c r="B37" i="1"/>
  <c r="C37" i="1"/>
  <c r="AR37" i="1" s="1"/>
  <c r="D37" i="1"/>
  <c r="E37" i="1"/>
  <c r="S37" i="1" s="1"/>
  <c r="F37" i="1"/>
  <c r="G37" i="1"/>
  <c r="H37" i="1"/>
  <c r="I37" i="1"/>
  <c r="J37" i="1"/>
  <c r="K37" i="1"/>
  <c r="L37" i="1"/>
  <c r="M37" i="1"/>
  <c r="N37" i="1"/>
  <c r="P37" i="1"/>
  <c r="Q37" i="1"/>
  <c r="R37" i="1"/>
  <c r="W37" i="1"/>
  <c r="V37" i="1" s="1"/>
  <c r="B38" i="1"/>
  <c r="C38" i="1"/>
  <c r="AR38" i="1" s="1"/>
  <c r="D38" i="1"/>
  <c r="E38" i="1"/>
  <c r="F38" i="1"/>
  <c r="S38" i="1" s="1"/>
  <c r="G38" i="1"/>
  <c r="H38" i="1"/>
  <c r="I38" i="1"/>
  <c r="J38" i="1"/>
  <c r="K38" i="1"/>
  <c r="L38" i="1"/>
  <c r="M38" i="1"/>
  <c r="N38" i="1"/>
  <c r="P38" i="1"/>
  <c r="Q38" i="1"/>
  <c r="R38" i="1"/>
  <c r="W38" i="1"/>
  <c r="V38" i="1" s="1"/>
  <c r="B39" i="1"/>
  <c r="C39" i="1"/>
  <c r="AR39" i="1" s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W39" i="1"/>
  <c r="V39" i="1" s="1"/>
  <c r="B40" i="1"/>
  <c r="C40" i="1"/>
  <c r="AR40" i="1" s="1"/>
  <c r="D40" i="1"/>
  <c r="S40" i="1" s="1"/>
  <c r="E40" i="1"/>
  <c r="F40" i="1"/>
  <c r="G40" i="1"/>
  <c r="H40" i="1"/>
  <c r="I40" i="1"/>
  <c r="J40" i="1"/>
  <c r="K40" i="1"/>
  <c r="L40" i="1"/>
  <c r="M40" i="1"/>
  <c r="N40" i="1"/>
  <c r="P40" i="1"/>
  <c r="Q40" i="1"/>
  <c r="R40" i="1"/>
  <c r="W40" i="1"/>
  <c r="B41" i="1"/>
  <c r="C41" i="1"/>
  <c r="AR41" i="1" s="1"/>
  <c r="D41" i="1"/>
  <c r="E41" i="1"/>
  <c r="S41" i="1" s="1"/>
  <c r="F41" i="1"/>
  <c r="G41" i="1"/>
  <c r="H41" i="1"/>
  <c r="I41" i="1"/>
  <c r="J41" i="1"/>
  <c r="K41" i="1"/>
  <c r="L41" i="1"/>
  <c r="M41" i="1"/>
  <c r="N41" i="1"/>
  <c r="P41" i="1"/>
  <c r="Q41" i="1"/>
  <c r="R41" i="1"/>
  <c r="W41" i="1"/>
  <c r="V41" i="1" s="1"/>
  <c r="B42" i="1"/>
  <c r="C42" i="1"/>
  <c r="AR42" i="1" s="1"/>
  <c r="D42" i="1"/>
  <c r="E42" i="1"/>
  <c r="F42" i="1"/>
  <c r="S42" i="1" s="1"/>
  <c r="G42" i="1"/>
  <c r="H42" i="1"/>
  <c r="I42" i="1"/>
  <c r="J42" i="1"/>
  <c r="K42" i="1"/>
  <c r="L42" i="1"/>
  <c r="M42" i="1"/>
  <c r="N42" i="1"/>
  <c r="P42" i="1"/>
  <c r="Q42" i="1"/>
  <c r="R42" i="1"/>
  <c r="W42" i="1"/>
  <c r="V42" i="1" s="1"/>
  <c r="B43" i="1"/>
  <c r="C43" i="1"/>
  <c r="AR43" i="1" s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W43" i="1"/>
  <c r="V43" i="1" s="1"/>
  <c r="B44" i="1"/>
  <c r="C44" i="1"/>
  <c r="AR44" i="1" s="1"/>
  <c r="D44" i="1"/>
  <c r="S44" i="1" s="1"/>
  <c r="E44" i="1"/>
  <c r="F44" i="1"/>
  <c r="G44" i="1"/>
  <c r="H44" i="1"/>
  <c r="I44" i="1"/>
  <c r="J44" i="1"/>
  <c r="K44" i="1"/>
  <c r="L44" i="1"/>
  <c r="M44" i="1"/>
  <c r="N44" i="1"/>
  <c r="P44" i="1"/>
  <c r="Q44" i="1"/>
  <c r="R44" i="1"/>
  <c r="W44" i="1"/>
  <c r="B45" i="1"/>
  <c r="C45" i="1"/>
  <c r="AR45" i="1" s="1"/>
  <c r="D45" i="1"/>
  <c r="E45" i="1"/>
  <c r="S45" i="1" s="1"/>
  <c r="F45" i="1"/>
  <c r="G45" i="1"/>
  <c r="H45" i="1"/>
  <c r="I45" i="1"/>
  <c r="J45" i="1"/>
  <c r="K45" i="1"/>
  <c r="L45" i="1"/>
  <c r="M45" i="1"/>
  <c r="N45" i="1"/>
  <c r="P45" i="1"/>
  <c r="Q45" i="1"/>
  <c r="R45" i="1"/>
  <c r="W45" i="1"/>
  <c r="V45" i="1" s="1"/>
  <c r="B46" i="1"/>
  <c r="C46" i="1"/>
  <c r="AR46" i="1" s="1"/>
  <c r="D46" i="1"/>
  <c r="E46" i="1"/>
  <c r="S46" i="1" s="1"/>
  <c r="F46" i="1"/>
  <c r="G46" i="1"/>
  <c r="H46" i="1"/>
  <c r="I46" i="1"/>
  <c r="T46" i="1" s="1"/>
  <c r="J46" i="1"/>
  <c r="K46" i="1"/>
  <c r="L46" i="1"/>
  <c r="M46" i="1"/>
  <c r="N46" i="1"/>
  <c r="P46" i="1"/>
  <c r="Q46" i="1"/>
  <c r="R46" i="1"/>
  <c r="W46" i="1"/>
  <c r="V46" i="1" s="1"/>
  <c r="B47" i="1"/>
  <c r="C47" i="1"/>
  <c r="AR47" i="1" s="1"/>
  <c r="D47" i="1"/>
  <c r="E47" i="1"/>
  <c r="F47" i="1"/>
  <c r="G47" i="1"/>
  <c r="H47" i="1"/>
  <c r="I47" i="1"/>
  <c r="J47" i="1"/>
  <c r="K47" i="1"/>
  <c r="L47" i="1"/>
  <c r="M47" i="1"/>
  <c r="N47" i="1"/>
  <c r="P47" i="1"/>
  <c r="Q47" i="1"/>
  <c r="R47" i="1"/>
  <c r="W47" i="1"/>
  <c r="V47" i="1" s="1"/>
  <c r="B48" i="1"/>
  <c r="C48" i="1"/>
  <c r="AR48" i="1" s="1"/>
  <c r="D48" i="1"/>
  <c r="E48" i="1"/>
  <c r="F48" i="1"/>
  <c r="G48" i="1"/>
  <c r="H48" i="1"/>
  <c r="I48" i="1"/>
  <c r="J48" i="1"/>
  <c r="K48" i="1"/>
  <c r="L48" i="1"/>
  <c r="M48" i="1"/>
  <c r="N48" i="1"/>
  <c r="P48" i="1"/>
  <c r="Q48" i="1"/>
  <c r="R48" i="1"/>
  <c r="W48" i="1"/>
  <c r="B49" i="1"/>
  <c r="C49" i="1"/>
  <c r="AR49" i="1" s="1"/>
  <c r="D49" i="1"/>
  <c r="S49" i="1" s="1"/>
  <c r="E49" i="1"/>
  <c r="F49" i="1"/>
  <c r="G49" i="1"/>
  <c r="H49" i="1"/>
  <c r="I49" i="1"/>
  <c r="J49" i="1"/>
  <c r="K49" i="1"/>
  <c r="L49" i="1"/>
  <c r="M49" i="1"/>
  <c r="N49" i="1"/>
  <c r="P49" i="1"/>
  <c r="Q49" i="1"/>
  <c r="R49" i="1"/>
  <c r="T49" i="1"/>
  <c r="W49" i="1"/>
  <c r="B50" i="1"/>
  <c r="C50" i="1"/>
  <c r="AR50" i="1" s="1"/>
  <c r="D50" i="1"/>
  <c r="S50" i="1" s="1"/>
  <c r="E50" i="1"/>
  <c r="F50" i="1"/>
  <c r="G50" i="1"/>
  <c r="H50" i="1"/>
  <c r="I50" i="1"/>
  <c r="J50" i="1"/>
  <c r="K50" i="1"/>
  <c r="L50" i="1"/>
  <c r="M50" i="1"/>
  <c r="N50" i="1"/>
  <c r="P50" i="1"/>
  <c r="Q50" i="1"/>
  <c r="R50" i="1"/>
  <c r="W50" i="1"/>
  <c r="B51" i="1"/>
  <c r="C51" i="1"/>
  <c r="AR51" i="1" s="1"/>
  <c r="D51" i="1"/>
  <c r="S51" i="1" s="1"/>
  <c r="E51" i="1"/>
  <c r="F51" i="1"/>
  <c r="G51" i="1"/>
  <c r="H51" i="1"/>
  <c r="I51" i="1"/>
  <c r="J51" i="1"/>
  <c r="K51" i="1"/>
  <c r="L51" i="1"/>
  <c r="M51" i="1"/>
  <c r="N51" i="1"/>
  <c r="P51" i="1"/>
  <c r="Q51" i="1"/>
  <c r="R51" i="1"/>
  <c r="T51" i="1"/>
  <c r="W51" i="1"/>
  <c r="B52" i="1"/>
  <c r="C52" i="1"/>
  <c r="AR52" i="1" s="1"/>
  <c r="D52" i="1"/>
  <c r="S52" i="1" s="1"/>
  <c r="E52" i="1"/>
  <c r="F52" i="1"/>
  <c r="G52" i="1"/>
  <c r="H52" i="1"/>
  <c r="I52" i="1"/>
  <c r="J52" i="1"/>
  <c r="K52" i="1"/>
  <c r="L52" i="1"/>
  <c r="M52" i="1"/>
  <c r="N52" i="1"/>
  <c r="P52" i="1"/>
  <c r="Q52" i="1"/>
  <c r="R52" i="1"/>
  <c r="W52" i="1"/>
  <c r="B53" i="1"/>
  <c r="C53" i="1"/>
  <c r="D53" i="1"/>
  <c r="S53" i="1" s="1"/>
  <c r="E53" i="1"/>
  <c r="F53" i="1"/>
  <c r="G53" i="1"/>
  <c r="H53" i="1"/>
  <c r="I53" i="1"/>
  <c r="J53" i="1"/>
  <c r="K53" i="1"/>
  <c r="L53" i="1"/>
  <c r="M53" i="1"/>
  <c r="N53" i="1"/>
  <c r="P53" i="1"/>
  <c r="Q53" i="1"/>
  <c r="R53" i="1"/>
  <c r="T53" i="1"/>
  <c r="W53" i="1"/>
  <c r="AR53" i="1"/>
  <c r="B54" i="1"/>
  <c r="C54" i="1"/>
  <c r="AR54" i="1" s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U54" i="1" s="1"/>
  <c r="T54" i="1"/>
  <c r="W54" i="1"/>
  <c r="B55" i="1"/>
  <c r="C55" i="1"/>
  <c r="D55" i="1"/>
  <c r="E55" i="1"/>
  <c r="F55" i="1"/>
  <c r="G55" i="1"/>
  <c r="H55" i="1"/>
  <c r="T55" i="1" s="1"/>
  <c r="I55" i="1"/>
  <c r="J55" i="1"/>
  <c r="K55" i="1"/>
  <c r="L55" i="1"/>
  <c r="M55" i="1"/>
  <c r="N55" i="1"/>
  <c r="P55" i="1"/>
  <c r="Q55" i="1"/>
  <c r="R55" i="1"/>
  <c r="W55" i="1"/>
  <c r="AR55" i="1"/>
  <c r="B56" i="1"/>
  <c r="C56" i="1"/>
  <c r="AR56" i="1" s="1"/>
  <c r="D56" i="1"/>
  <c r="E56" i="1"/>
  <c r="S56" i="1" s="1"/>
  <c r="F56" i="1"/>
  <c r="G56" i="1"/>
  <c r="H56" i="1"/>
  <c r="I56" i="1"/>
  <c r="J56" i="1"/>
  <c r="K56" i="1"/>
  <c r="L56" i="1"/>
  <c r="M56" i="1"/>
  <c r="N56" i="1"/>
  <c r="P56" i="1"/>
  <c r="Q56" i="1"/>
  <c r="R56" i="1"/>
  <c r="W56" i="1"/>
  <c r="V56" i="1" s="1"/>
  <c r="B57" i="1"/>
  <c r="C57" i="1"/>
  <c r="AR57" i="1" s="1"/>
  <c r="D57" i="1"/>
  <c r="E57" i="1"/>
  <c r="F57" i="1"/>
  <c r="G57" i="1"/>
  <c r="H57" i="1"/>
  <c r="I57" i="1"/>
  <c r="T57" i="1" s="1"/>
  <c r="J57" i="1"/>
  <c r="K57" i="1"/>
  <c r="L57" i="1"/>
  <c r="M57" i="1"/>
  <c r="N57" i="1"/>
  <c r="P57" i="1"/>
  <c r="Q57" i="1"/>
  <c r="R57" i="1"/>
  <c r="W57" i="1"/>
  <c r="B58" i="1"/>
  <c r="C58" i="1"/>
  <c r="AR58" i="1" s="1"/>
  <c r="D58" i="1"/>
  <c r="E58" i="1"/>
  <c r="F58" i="1"/>
  <c r="S58" i="1" s="1"/>
  <c r="U58" i="1" s="1"/>
  <c r="G58" i="1"/>
  <c r="H58" i="1"/>
  <c r="I58" i="1"/>
  <c r="J58" i="1"/>
  <c r="K58" i="1"/>
  <c r="L58" i="1"/>
  <c r="M58" i="1"/>
  <c r="N58" i="1"/>
  <c r="P58" i="1"/>
  <c r="Q58" i="1"/>
  <c r="R58" i="1"/>
  <c r="T58" i="1"/>
  <c r="W58" i="1"/>
  <c r="B59" i="1"/>
  <c r="C59" i="1"/>
  <c r="D59" i="1"/>
  <c r="E59" i="1"/>
  <c r="F59" i="1"/>
  <c r="G59" i="1"/>
  <c r="H59" i="1"/>
  <c r="T59" i="1" s="1"/>
  <c r="I59" i="1"/>
  <c r="J59" i="1"/>
  <c r="K59" i="1"/>
  <c r="L59" i="1"/>
  <c r="M59" i="1"/>
  <c r="N59" i="1"/>
  <c r="P59" i="1"/>
  <c r="Q59" i="1"/>
  <c r="R59" i="1"/>
  <c r="W59" i="1"/>
  <c r="AR59" i="1"/>
  <c r="B60" i="1"/>
  <c r="C60" i="1"/>
  <c r="AR60" i="1" s="1"/>
  <c r="D60" i="1"/>
  <c r="S60" i="1" s="1"/>
  <c r="E60" i="1"/>
  <c r="F60" i="1"/>
  <c r="G60" i="1"/>
  <c r="H60" i="1"/>
  <c r="I60" i="1"/>
  <c r="J60" i="1"/>
  <c r="K60" i="1"/>
  <c r="L60" i="1"/>
  <c r="M60" i="1"/>
  <c r="N60" i="1"/>
  <c r="P60" i="1"/>
  <c r="Q60" i="1"/>
  <c r="R60" i="1"/>
  <c r="T60" i="1"/>
  <c r="W60" i="1"/>
  <c r="B61" i="1"/>
  <c r="C61" i="1"/>
  <c r="D61" i="1"/>
  <c r="S61" i="1" s="1"/>
  <c r="E61" i="1"/>
  <c r="F61" i="1"/>
  <c r="G61" i="1"/>
  <c r="H61" i="1"/>
  <c r="I61" i="1"/>
  <c r="J61" i="1"/>
  <c r="K61" i="1"/>
  <c r="L61" i="1"/>
  <c r="M61" i="1"/>
  <c r="N61" i="1"/>
  <c r="P61" i="1"/>
  <c r="Q61" i="1"/>
  <c r="R61" i="1"/>
  <c r="W61" i="1"/>
  <c r="AR61" i="1"/>
  <c r="B62" i="1"/>
  <c r="C62" i="1"/>
  <c r="AR62" i="1" s="1"/>
  <c r="D62" i="1"/>
  <c r="E62" i="1"/>
  <c r="S62" i="1" s="1"/>
  <c r="F62" i="1"/>
  <c r="G62" i="1"/>
  <c r="H62" i="1"/>
  <c r="I62" i="1"/>
  <c r="J62" i="1"/>
  <c r="K62" i="1"/>
  <c r="L62" i="1"/>
  <c r="M62" i="1"/>
  <c r="N62" i="1"/>
  <c r="P62" i="1"/>
  <c r="Q62" i="1"/>
  <c r="R62" i="1"/>
  <c r="W62" i="1"/>
  <c r="V62" i="1" s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P63" i="1"/>
  <c r="Q63" i="1"/>
  <c r="R63" i="1"/>
  <c r="W63" i="1"/>
  <c r="AR63" i="1"/>
  <c r="B64" i="1"/>
  <c r="C64" i="1"/>
  <c r="AR64" i="1" s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U64" i="1" s="1"/>
  <c r="T64" i="1"/>
  <c r="W64" i="1"/>
  <c r="B65" i="1"/>
  <c r="C65" i="1"/>
  <c r="AR65" i="1" s="1"/>
  <c r="D65" i="1"/>
  <c r="E65" i="1"/>
  <c r="F65" i="1"/>
  <c r="G65" i="1"/>
  <c r="H65" i="1"/>
  <c r="T65" i="1" s="1"/>
  <c r="I65" i="1"/>
  <c r="J65" i="1"/>
  <c r="K65" i="1"/>
  <c r="L65" i="1"/>
  <c r="M65" i="1"/>
  <c r="N65" i="1"/>
  <c r="P65" i="1"/>
  <c r="Q65" i="1"/>
  <c r="R65" i="1"/>
  <c r="W65" i="1"/>
  <c r="B66" i="1"/>
  <c r="C66" i="1"/>
  <c r="AR66" i="1" s="1"/>
  <c r="D66" i="1"/>
  <c r="S66" i="1" s="1"/>
  <c r="E66" i="1"/>
  <c r="F66" i="1"/>
  <c r="G66" i="1"/>
  <c r="H66" i="1"/>
  <c r="I66" i="1"/>
  <c r="J66" i="1"/>
  <c r="K66" i="1"/>
  <c r="L66" i="1"/>
  <c r="M66" i="1"/>
  <c r="N66" i="1"/>
  <c r="P66" i="1"/>
  <c r="Q66" i="1"/>
  <c r="R66" i="1"/>
  <c r="T66" i="1"/>
  <c r="W66" i="1"/>
  <c r="B67" i="1"/>
  <c r="C67" i="1"/>
  <c r="D67" i="1"/>
  <c r="S67" i="1" s="1"/>
  <c r="E67" i="1"/>
  <c r="F67" i="1"/>
  <c r="G67" i="1"/>
  <c r="H67" i="1"/>
  <c r="T67" i="1" s="1"/>
  <c r="I67" i="1"/>
  <c r="J67" i="1"/>
  <c r="K67" i="1"/>
  <c r="L67" i="1"/>
  <c r="M67" i="1"/>
  <c r="N67" i="1"/>
  <c r="P67" i="1"/>
  <c r="Q67" i="1"/>
  <c r="R67" i="1"/>
  <c r="W67" i="1"/>
  <c r="AR67" i="1"/>
  <c r="B68" i="1"/>
  <c r="C68" i="1"/>
  <c r="AR68" i="1" s="1"/>
  <c r="D68" i="1"/>
  <c r="E68" i="1"/>
  <c r="F68" i="1"/>
  <c r="S68" i="1" s="1"/>
  <c r="U68" i="1" s="1"/>
  <c r="G68" i="1"/>
  <c r="H68" i="1"/>
  <c r="I68" i="1"/>
  <c r="J68" i="1"/>
  <c r="K68" i="1"/>
  <c r="L68" i="1"/>
  <c r="M68" i="1"/>
  <c r="N68" i="1"/>
  <c r="P68" i="1"/>
  <c r="Q68" i="1"/>
  <c r="R68" i="1"/>
  <c r="T68" i="1"/>
  <c r="W68" i="1"/>
  <c r="B69" i="1"/>
  <c r="C69" i="1"/>
  <c r="AR69" i="1" s="1"/>
  <c r="D69" i="1"/>
  <c r="E69" i="1"/>
  <c r="F69" i="1"/>
  <c r="G69" i="1"/>
  <c r="H69" i="1"/>
  <c r="I69" i="1"/>
  <c r="J69" i="1"/>
  <c r="K69" i="1"/>
  <c r="L69" i="1"/>
  <c r="M69" i="1"/>
  <c r="N69" i="1"/>
  <c r="P69" i="1"/>
  <c r="Q69" i="1"/>
  <c r="R69" i="1"/>
  <c r="T69" i="1"/>
  <c r="W69" i="1"/>
  <c r="B70" i="1"/>
  <c r="C70" i="1"/>
  <c r="AR70" i="1" s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U70" i="1" s="1"/>
  <c r="T70" i="1"/>
  <c r="W70" i="1"/>
  <c r="B71" i="1"/>
  <c r="C71" i="1"/>
  <c r="AR71" i="1" s="1"/>
  <c r="D71" i="1"/>
  <c r="E71" i="1"/>
  <c r="F71" i="1"/>
  <c r="G71" i="1"/>
  <c r="H71" i="1"/>
  <c r="T71" i="1" s="1"/>
  <c r="I71" i="1"/>
  <c r="J71" i="1"/>
  <c r="K71" i="1"/>
  <c r="L71" i="1"/>
  <c r="M71" i="1"/>
  <c r="N71" i="1"/>
  <c r="P71" i="1"/>
  <c r="Q71" i="1"/>
  <c r="R71" i="1"/>
  <c r="W71" i="1"/>
  <c r="B72" i="1"/>
  <c r="C72" i="1"/>
  <c r="D72" i="1"/>
  <c r="S72" i="1" s="1"/>
  <c r="E72" i="1"/>
  <c r="F72" i="1"/>
  <c r="G72" i="1"/>
  <c r="H72" i="1"/>
  <c r="T72" i="1" s="1"/>
  <c r="I72" i="1"/>
  <c r="J72" i="1"/>
  <c r="K72" i="1"/>
  <c r="L72" i="1"/>
  <c r="M72" i="1"/>
  <c r="N72" i="1"/>
  <c r="P72" i="1"/>
  <c r="Q72" i="1"/>
  <c r="R72" i="1"/>
  <c r="W72" i="1"/>
  <c r="V72" i="1" s="1"/>
  <c r="AR72" i="1"/>
  <c r="A73" i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B73" i="1"/>
  <c r="C73" i="1"/>
  <c r="AR73" i="1" s="1"/>
  <c r="D73" i="1"/>
  <c r="E73" i="1"/>
  <c r="F73" i="1"/>
  <c r="G73" i="1"/>
  <c r="H73" i="1"/>
  <c r="I73" i="1"/>
  <c r="J73" i="1"/>
  <c r="K73" i="1"/>
  <c r="L73" i="1"/>
  <c r="M73" i="1"/>
  <c r="N73" i="1"/>
  <c r="P73" i="1"/>
  <c r="Q73" i="1"/>
  <c r="R73" i="1"/>
  <c r="W73" i="1"/>
  <c r="B74" i="1"/>
  <c r="C74" i="1"/>
  <c r="AR74" i="1" s="1"/>
  <c r="D74" i="1"/>
  <c r="E74" i="1"/>
  <c r="F74" i="1"/>
  <c r="S74" i="1" s="1"/>
  <c r="G74" i="1"/>
  <c r="H74" i="1"/>
  <c r="I74" i="1"/>
  <c r="J74" i="1"/>
  <c r="K74" i="1"/>
  <c r="L74" i="1"/>
  <c r="M74" i="1"/>
  <c r="N74" i="1"/>
  <c r="P74" i="1"/>
  <c r="Q74" i="1"/>
  <c r="R74" i="1"/>
  <c r="W74" i="1"/>
  <c r="V74" i="1" s="1"/>
  <c r="B75" i="1"/>
  <c r="C75" i="1"/>
  <c r="AR75" i="1" s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U75" i="1" s="1"/>
  <c r="T75" i="1"/>
  <c r="W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P76" i="1"/>
  <c r="Q76" i="1"/>
  <c r="R76" i="1"/>
  <c r="W76" i="1"/>
  <c r="AR76" i="1"/>
  <c r="B77" i="1"/>
  <c r="C77" i="1"/>
  <c r="AR77" i="1" s="1"/>
  <c r="D77" i="1"/>
  <c r="E77" i="1"/>
  <c r="S77" i="1" s="1"/>
  <c r="F77" i="1"/>
  <c r="G77" i="1"/>
  <c r="H77" i="1"/>
  <c r="I77" i="1"/>
  <c r="J77" i="1"/>
  <c r="K77" i="1"/>
  <c r="L77" i="1"/>
  <c r="M77" i="1"/>
  <c r="N77" i="1"/>
  <c r="P77" i="1"/>
  <c r="Q77" i="1"/>
  <c r="R77" i="1"/>
  <c r="W77" i="1"/>
  <c r="B78" i="1"/>
  <c r="C78" i="1"/>
  <c r="D78" i="1"/>
  <c r="E78" i="1"/>
  <c r="F78" i="1"/>
  <c r="G78" i="1"/>
  <c r="H78" i="1"/>
  <c r="I78" i="1"/>
  <c r="T78" i="1" s="1"/>
  <c r="J78" i="1"/>
  <c r="K78" i="1"/>
  <c r="L78" i="1"/>
  <c r="M78" i="1"/>
  <c r="N78" i="1"/>
  <c r="P78" i="1"/>
  <c r="Q78" i="1"/>
  <c r="R78" i="1"/>
  <c r="W78" i="1"/>
  <c r="V78" i="1" s="1"/>
  <c r="AR78" i="1"/>
  <c r="B79" i="1"/>
  <c r="C79" i="1"/>
  <c r="AR79" i="1" s="1"/>
  <c r="D79" i="1"/>
  <c r="S79" i="1" s="1"/>
  <c r="E79" i="1"/>
  <c r="F79" i="1"/>
  <c r="G79" i="1"/>
  <c r="H79" i="1"/>
  <c r="I79" i="1"/>
  <c r="J79" i="1"/>
  <c r="K79" i="1"/>
  <c r="L79" i="1"/>
  <c r="M79" i="1"/>
  <c r="N79" i="1"/>
  <c r="P79" i="1"/>
  <c r="Q79" i="1"/>
  <c r="R79" i="1"/>
  <c r="W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P80" i="1"/>
  <c r="Q80" i="1"/>
  <c r="R80" i="1"/>
  <c r="W80" i="1"/>
  <c r="AR80" i="1"/>
  <c r="B81" i="1"/>
  <c r="C81" i="1"/>
  <c r="AR81" i="1" s="1"/>
  <c r="D81" i="1"/>
  <c r="E81" i="1"/>
  <c r="S81" i="1" s="1"/>
  <c r="U81" i="1" s="1"/>
  <c r="F81" i="1"/>
  <c r="G81" i="1"/>
  <c r="H81" i="1"/>
  <c r="I81" i="1"/>
  <c r="T81" i="1" s="1"/>
  <c r="J81" i="1"/>
  <c r="K81" i="1"/>
  <c r="L81" i="1"/>
  <c r="M81" i="1"/>
  <c r="N81" i="1"/>
  <c r="P81" i="1"/>
  <c r="Q81" i="1"/>
  <c r="R81" i="1"/>
  <c r="W81" i="1"/>
  <c r="B82" i="1"/>
  <c r="C82" i="1"/>
  <c r="D82" i="1"/>
  <c r="E82" i="1"/>
  <c r="F82" i="1"/>
  <c r="G82" i="1"/>
  <c r="H82" i="1"/>
  <c r="I82" i="1"/>
  <c r="T82" i="1" s="1"/>
  <c r="J82" i="1"/>
  <c r="K82" i="1"/>
  <c r="L82" i="1"/>
  <c r="M82" i="1"/>
  <c r="N82" i="1"/>
  <c r="P82" i="1"/>
  <c r="Q82" i="1"/>
  <c r="R82" i="1"/>
  <c r="W82" i="1"/>
  <c r="AR82" i="1"/>
  <c r="B83" i="1"/>
  <c r="C83" i="1"/>
  <c r="AR83" i="1" s="1"/>
  <c r="D83" i="1"/>
  <c r="E83" i="1"/>
  <c r="F83" i="1"/>
  <c r="G83" i="1"/>
  <c r="H83" i="1"/>
  <c r="I83" i="1"/>
  <c r="T83" i="1" s="1"/>
  <c r="J83" i="1"/>
  <c r="K83" i="1"/>
  <c r="L83" i="1"/>
  <c r="M83" i="1"/>
  <c r="N83" i="1"/>
  <c r="P83" i="1"/>
  <c r="Q83" i="1"/>
  <c r="R83" i="1"/>
  <c r="W83" i="1"/>
  <c r="B84" i="1"/>
  <c r="C84" i="1"/>
  <c r="D84" i="1"/>
  <c r="E84" i="1"/>
  <c r="F84" i="1"/>
  <c r="G84" i="1"/>
  <c r="H84" i="1"/>
  <c r="I84" i="1"/>
  <c r="T84" i="1" s="1"/>
  <c r="J84" i="1"/>
  <c r="K84" i="1"/>
  <c r="L84" i="1"/>
  <c r="M84" i="1"/>
  <c r="N84" i="1"/>
  <c r="P84" i="1"/>
  <c r="Q84" i="1"/>
  <c r="R84" i="1"/>
  <c r="W84" i="1"/>
  <c r="AR84" i="1"/>
  <c r="B85" i="1"/>
  <c r="C85" i="1"/>
  <c r="AR85" i="1" s="1"/>
  <c r="D85" i="1"/>
  <c r="E85" i="1"/>
  <c r="F85" i="1"/>
  <c r="G85" i="1"/>
  <c r="H85" i="1"/>
  <c r="I85" i="1"/>
  <c r="T85" i="1" s="1"/>
  <c r="J85" i="1"/>
  <c r="K85" i="1"/>
  <c r="L85" i="1"/>
  <c r="M85" i="1"/>
  <c r="N85" i="1"/>
  <c r="O85" i="1"/>
  <c r="P85" i="1"/>
  <c r="Q85" i="1"/>
  <c r="R85" i="1"/>
  <c r="S85" i="1"/>
  <c r="U85" i="1" s="1"/>
  <c r="W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P86" i="1"/>
  <c r="Q86" i="1"/>
  <c r="R86" i="1"/>
  <c r="W86" i="1"/>
  <c r="V86" i="1" s="1"/>
  <c r="AR86" i="1"/>
  <c r="B87" i="1"/>
  <c r="C87" i="1"/>
  <c r="AR87" i="1" s="1"/>
  <c r="D87" i="1"/>
  <c r="S87" i="1" s="1"/>
  <c r="U87" i="1" s="1"/>
  <c r="E87" i="1"/>
  <c r="F87" i="1"/>
  <c r="G87" i="1"/>
  <c r="H87" i="1"/>
  <c r="O87" i="1" s="1"/>
  <c r="I87" i="1"/>
  <c r="J87" i="1"/>
  <c r="K87" i="1"/>
  <c r="L87" i="1"/>
  <c r="M87" i="1"/>
  <c r="N87" i="1"/>
  <c r="P87" i="1"/>
  <c r="Q87" i="1"/>
  <c r="R87" i="1"/>
  <c r="T87" i="1"/>
  <c r="W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P88" i="1"/>
  <c r="Q88" i="1"/>
  <c r="R88" i="1"/>
  <c r="W88" i="1"/>
  <c r="AR88" i="1"/>
  <c r="B89" i="1"/>
  <c r="C89" i="1"/>
  <c r="AR89" i="1" s="1"/>
  <c r="D89" i="1"/>
  <c r="E89" i="1"/>
  <c r="F89" i="1"/>
  <c r="S89" i="1" s="1"/>
  <c r="U89" i="1" s="1"/>
  <c r="G89" i="1"/>
  <c r="H89" i="1"/>
  <c r="I89" i="1"/>
  <c r="T89" i="1" s="1"/>
  <c r="J89" i="1"/>
  <c r="O89" i="1" s="1"/>
  <c r="K89" i="1"/>
  <c r="L89" i="1"/>
  <c r="M89" i="1"/>
  <c r="N89" i="1"/>
  <c r="P89" i="1"/>
  <c r="Q89" i="1"/>
  <c r="R89" i="1"/>
  <c r="W89" i="1"/>
  <c r="B90" i="1"/>
  <c r="C90" i="1"/>
  <c r="D90" i="1"/>
  <c r="E90" i="1"/>
  <c r="S90" i="1" s="1"/>
  <c r="F90" i="1"/>
  <c r="G90" i="1"/>
  <c r="H90" i="1"/>
  <c r="I90" i="1"/>
  <c r="J90" i="1"/>
  <c r="K90" i="1"/>
  <c r="L90" i="1"/>
  <c r="M90" i="1"/>
  <c r="N90" i="1"/>
  <c r="P90" i="1"/>
  <c r="Q90" i="1"/>
  <c r="R90" i="1"/>
  <c r="W90" i="1"/>
  <c r="AR90" i="1"/>
  <c r="B91" i="1"/>
  <c r="C91" i="1"/>
  <c r="AR91" i="1" s="1"/>
  <c r="D91" i="1"/>
  <c r="E91" i="1"/>
  <c r="F91" i="1"/>
  <c r="G91" i="1"/>
  <c r="H91" i="1"/>
  <c r="I91" i="1"/>
  <c r="T91" i="1" s="1"/>
  <c r="J91" i="1"/>
  <c r="K91" i="1"/>
  <c r="L91" i="1"/>
  <c r="M91" i="1"/>
  <c r="N91" i="1"/>
  <c r="O91" i="1"/>
  <c r="P91" i="1"/>
  <c r="Q91" i="1"/>
  <c r="R91" i="1"/>
  <c r="S91" i="1"/>
  <c r="U91" i="1" s="1"/>
  <c r="W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P92" i="1"/>
  <c r="Q92" i="1"/>
  <c r="R92" i="1"/>
  <c r="W92" i="1"/>
  <c r="AR92" i="1"/>
  <c r="B93" i="1"/>
  <c r="C93" i="1"/>
  <c r="AR93" i="1" s="1"/>
  <c r="D93" i="1"/>
  <c r="E93" i="1"/>
  <c r="S93" i="1" s="1"/>
  <c r="F93" i="1"/>
  <c r="G93" i="1"/>
  <c r="H93" i="1"/>
  <c r="I93" i="1"/>
  <c r="J93" i="1"/>
  <c r="K93" i="1"/>
  <c r="L93" i="1"/>
  <c r="M93" i="1"/>
  <c r="N93" i="1"/>
  <c r="P93" i="1"/>
  <c r="Q93" i="1"/>
  <c r="R93" i="1"/>
  <c r="W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P94" i="1"/>
  <c r="Q94" i="1"/>
  <c r="R94" i="1"/>
  <c r="W94" i="1"/>
  <c r="V94" i="1" s="1"/>
  <c r="AR94" i="1"/>
  <c r="B95" i="1"/>
  <c r="C95" i="1"/>
  <c r="AR95" i="1" s="1"/>
  <c r="D95" i="1"/>
  <c r="S95" i="1" s="1"/>
  <c r="E95" i="1"/>
  <c r="F95" i="1"/>
  <c r="G95" i="1"/>
  <c r="H95" i="1"/>
  <c r="I95" i="1"/>
  <c r="J95" i="1"/>
  <c r="K95" i="1"/>
  <c r="L95" i="1"/>
  <c r="M95" i="1"/>
  <c r="N95" i="1"/>
  <c r="P95" i="1"/>
  <c r="Q95" i="1"/>
  <c r="R95" i="1"/>
  <c r="T95" i="1"/>
  <c r="W95" i="1"/>
  <c r="B96" i="1"/>
  <c r="C96" i="1"/>
  <c r="AR96" i="1" s="1"/>
  <c r="D96" i="1"/>
  <c r="E96" i="1"/>
  <c r="F96" i="1"/>
  <c r="G96" i="1"/>
  <c r="H96" i="1"/>
  <c r="I96" i="1"/>
  <c r="J96" i="1"/>
  <c r="K96" i="1"/>
  <c r="L96" i="1"/>
  <c r="M96" i="1"/>
  <c r="N96" i="1"/>
  <c r="P96" i="1"/>
  <c r="AH7" i="1" s="1"/>
  <c r="AH8" i="1" s="1"/>
  <c r="Q96" i="1"/>
  <c r="AI7" i="1" s="1"/>
  <c r="AI8" i="1" s="1"/>
  <c r="R96" i="1"/>
  <c r="AJ7" i="1" s="1"/>
  <c r="AJ8" i="1" s="1"/>
  <c r="W96" i="1"/>
  <c r="V96" i="1" s="1"/>
  <c r="B97" i="1"/>
  <c r="C97" i="1"/>
  <c r="AR97" i="1" s="1"/>
  <c r="D97" i="1"/>
  <c r="E97" i="1"/>
  <c r="F97" i="1"/>
  <c r="G97" i="1"/>
  <c r="H97" i="1"/>
  <c r="I97" i="1"/>
  <c r="J97" i="1"/>
  <c r="K97" i="1"/>
  <c r="L97" i="1"/>
  <c r="M97" i="1"/>
  <c r="N97" i="1"/>
  <c r="P97" i="1"/>
  <c r="Q97" i="1"/>
  <c r="R97" i="1"/>
  <c r="W97" i="1"/>
  <c r="B98" i="1"/>
  <c r="C98" i="1"/>
  <c r="AR98" i="1" s="1"/>
  <c r="D98" i="1"/>
  <c r="E98" i="1"/>
  <c r="S98" i="1" s="1"/>
  <c r="F98" i="1"/>
  <c r="G98" i="1"/>
  <c r="H98" i="1"/>
  <c r="I98" i="1"/>
  <c r="J98" i="1"/>
  <c r="K98" i="1"/>
  <c r="L98" i="1"/>
  <c r="M98" i="1"/>
  <c r="N98" i="1"/>
  <c r="P98" i="1"/>
  <c r="Q98" i="1"/>
  <c r="R98" i="1"/>
  <c r="W98" i="1"/>
  <c r="B99" i="1"/>
  <c r="C99" i="1"/>
  <c r="AR99" i="1" s="1"/>
  <c r="D99" i="1"/>
  <c r="E99" i="1"/>
  <c r="F99" i="1"/>
  <c r="G99" i="1"/>
  <c r="H99" i="1"/>
  <c r="I99" i="1"/>
  <c r="J99" i="1"/>
  <c r="K99" i="1"/>
  <c r="L99" i="1"/>
  <c r="M99" i="1"/>
  <c r="N99" i="1"/>
  <c r="P99" i="1"/>
  <c r="Q99" i="1"/>
  <c r="R99" i="1"/>
  <c r="V99" i="1"/>
  <c r="W99" i="1"/>
  <c r="B100" i="1"/>
  <c r="C100" i="1"/>
  <c r="AR100" i="1" s="1"/>
  <c r="D100" i="1"/>
  <c r="E100" i="1"/>
  <c r="F100" i="1"/>
  <c r="G100" i="1"/>
  <c r="H100" i="1"/>
  <c r="I100" i="1"/>
  <c r="J100" i="1"/>
  <c r="K100" i="1"/>
  <c r="L100" i="1"/>
  <c r="M100" i="1"/>
  <c r="N100" i="1"/>
  <c r="P100" i="1"/>
  <c r="Q100" i="1"/>
  <c r="R100" i="1"/>
  <c r="W100" i="1"/>
  <c r="V100" i="1" s="1"/>
  <c r="B101" i="1"/>
  <c r="C101" i="1"/>
  <c r="AR101" i="1" s="1"/>
  <c r="D101" i="1"/>
  <c r="E101" i="1"/>
  <c r="S101" i="1" s="1"/>
  <c r="F101" i="1"/>
  <c r="G101" i="1"/>
  <c r="H101" i="1"/>
  <c r="I101" i="1"/>
  <c r="J101" i="1"/>
  <c r="K101" i="1"/>
  <c r="L101" i="1"/>
  <c r="M101" i="1"/>
  <c r="N101" i="1"/>
  <c r="P101" i="1"/>
  <c r="Q101" i="1"/>
  <c r="R101" i="1"/>
  <c r="W101" i="1"/>
  <c r="V101" i="1" s="1"/>
  <c r="B102" i="1"/>
  <c r="C102" i="1"/>
  <c r="AR102" i="1" s="1"/>
  <c r="D102" i="1"/>
  <c r="E102" i="1"/>
  <c r="F102" i="1"/>
  <c r="G102" i="1"/>
  <c r="H102" i="1"/>
  <c r="I102" i="1"/>
  <c r="J102" i="1"/>
  <c r="K102" i="1"/>
  <c r="L102" i="1"/>
  <c r="M102" i="1"/>
  <c r="N102" i="1"/>
  <c r="P102" i="1"/>
  <c r="Q102" i="1"/>
  <c r="R102" i="1"/>
  <c r="W102" i="1"/>
  <c r="B103" i="1"/>
  <c r="C103" i="1"/>
  <c r="AR103" i="1" s="1"/>
  <c r="D103" i="1"/>
  <c r="E103" i="1"/>
  <c r="F103" i="1"/>
  <c r="G103" i="1"/>
  <c r="H103" i="1"/>
  <c r="I103" i="1"/>
  <c r="J103" i="1"/>
  <c r="K103" i="1"/>
  <c r="L103" i="1"/>
  <c r="M103" i="1"/>
  <c r="N103" i="1"/>
  <c r="P103" i="1"/>
  <c r="Q103" i="1"/>
  <c r="R103" i="1"/>
  <c r="V103" i="1"/>
  <c r="W103" i="1"/>
  <c r="B104" i="1"/>
  <c r="C104" i="1"/>
  <c r="AR104" i="1" s="1"/>
  <c r="D104" i="1"/>
  <c r="E104" i="1"/>
  <c r="F104" i="1"/>
  <c r="G104" i="1"/>
  <c r="H104" i="1"/>
  <c r="I104" i="1"/>
  <c r="J104" i="1"/>
  <c r="K104" i="1"/>
  <c r="L104" i="1"/>
  <c r="M104" i="1"/>
  <c r="N104" i="1"/>
  <c r="P104" i="1"/>
  <c r="Q104" i="1"/>
  <c r="R104" i="1"/>
  <c r="W104" i="1"/>
  <c r="V104" i="1" s="1"/>
  <c r="B105" i="1"/>
  <c r="C105" i="1"/>
  <c r="AR105" i="1" s="1"/>
  <c r="D105" i="1"/>
  <c r="E105" i="1"/>
  <c r="F105" i="1"/>
  <c r="G105" i="1"/>
  <c r="H105" i="1"/>
  <c r="I105" i="1"/>
  <c r="J105" i="1"/>
  <c r="K105" i="1"/>
  <c r="L105" i="1"/>
  <c r="M105" i="1"/>
  <c r="N105" i="1"/>
  <c r="P105" i="1"/>
  <c r="Q105" i="1"/>
  <c r="R105" i="1"/>
  <c r="W105" i="1"/>
  <c r="V105" i="1" s="1"/>
  <c r="B106" i="1"/>
  <c r="C106" i="1"/>
  <c r="AR106" i="1" s="1"/>
  <c r="D106" i="1"/>
  <c r="E106" i="1"/>
  <c r="S106" i="1" s="1"/>
  <c r="F106" i="1"/>
  <c r="G106" i="1"/>
  <c r="H106" i="1"/>
  <c r="I106" i="1"/>
  <c r="J106" i="1"/>
  <c r="K106" i="1"/>
  <c r="L106" i="1"/>
  <c r="M106" i="1"/>
  <c r="N106" i="1"/>
  <c r="P106" i="1"/>
  <c r="Q106" i="1"/>
  <c r="R106" i="1"/>
  <c r="W106" i="1"/>
  <c r="B107" i="1"/>
  <c r="C107" i="1"/>
  <c r="AR107" i="1" s="1"/>
  <c r="D107" i="1"/>
  <c r="E107" i="1"/>
  <c r="F107" i="1"/>
  <c r="G107" i="1"/>
  <c r="H107" i="1"/>
  <c r="I107" i="1"/>
  <c r="J107" i="1"/>
  <c r="K107" i="1"/>
  <c r="L107" i="1"/>
  <c r="M107" i="1"/>
  <c r="N107" i="1"/>
  <c r="P107" i="1"/>
  <c r="Q107" i="1"/>
  <c r="R107" i="1"/>
  <c r="V107" i="1"/>
  <c r="W107" i="1"/>
  <c r="B108" i="1"/>
  <c r="C108" i="1"/>
  <c r="AR108" i="1" s="1"/>
  <c r="D108" i="1"/>
  <c r="E108" i="1"/>
  <c r="F108" i="1"/>
  <c r="G108" i="1"/>
  <c r="H108" i="1"/>
  <c r="I108" i="1"/>
  <c r="J108" i="1"/>
  <c r="K108" i="1"/>
  <c r="L108" i="1"/>
  <c r="M108" i="1"/>
  <c r="N108" i="1"/>
  <c r="P108" i="1"/>
  <c r="Q108" i="1"/>
  <c r="R108" i="1"/>
  <c r="W108" i="1"/>
  <c r="V108" i="1" s="1"/>
  <c r="B109" i="1"/>
  <c r="C109" i="1"/>
  <c r="AR109" i="1" s="1"/>
  <c r="D109" i="1"/>
  <c r="E109" i="1"/>
  <c r="S109" i="1" s="1"/>
  <c r="F109" i="1"/>
  <c r="G109" i="1"/>
  <c r="H109" i="1"/>
  <c r="I109" i="1"/>
  <c r="J109" i="1"/>
  <c r="K109" i="1"/>
  <c r="L109" i="1"/>
  <c r="M109" i="1"/>
  <c r="N109" i="1"/>
  <c r="P109" i="1"/>
  <c r="Q109" i="1"/>
  <c r="R109" i="1"/>
  <c r="W109" i="1"/>
  <c r="V109" i="1" s="1"/>
  <c r="B110" i="1"/>
  <c r="C110" i="1"/>
  <c r="AR110" i="1" s="1"/>
  <c r="D110" i="1"/>
  <c r="E110" i="1"/>
  <c r="F110" i="1"/>
  <c r="G110" i="1"/>
  <c r="H110" i="1"/>
  <c r="I110" i="1"/>
  <c r="J110" i="1"/>
  <c r="K110" i="1"/>
  <c r="L110" i="1"/>
  <c r="M110" i="1"/>
  <c r="N110" i="1"/>
  <c r="P110" i="1"/>
  <c r="Q110" i="1"/>
  <c r="R110" i="1"/>
  <c r="W110" i="1"/>
  <c r="B111" i="1"/>
  <c r="C111" i="1"/>
  <c r="AR111" i="1" s="1"/>
  <c r="D111" i="1"/>
  <c r="E111" i="1"/>
  <c r="F111" i="1"/>
  <c r="G111" i="1"/>
  <c r="H111" i="1"/>
  <c r="I111" i="1"/>
  <c r="J111" i="1"/>
  <c r="K111" i="1"/>
  <c r="L111" i="1"/>
  <c r="M111" i="1"/>
  <c r="N111" i="1"/>
  <c r="P111" i="1"/>
  <c r="Q111" i="1"/>
  <c r="R111" i="1"/>
  <c r="V111" i="1"/>
  <c r="W111" i="1"/>
  <c r="B112" i="1"/>
  <c r="C112" i="1"/>
  <c r="AR112" i="1" s="1"/>
  <c r="D112" i="1"/>
  <c r="E112" i="1"/>
  <c r="F112" i="1"/>
  <c r="G112" i="1"/>
  <c r="H112" i="1"/>
  <c r="I112" i="1"/>
  <c r="J112" i="1"/>
  <c r="K112" i="1"/>
  <c r="L112" i="1"/>
  <c r="M112" i="1"/>
  <c r="N112" i="1"/>
  <c r="P112" i="1"/>
  <c r="Q112" i="1"/>
  <c r="R112" i="1"/>
  <c r="W112" i="1"/>
  <c r="V112" i="1" s="1"/>
  <c r="B113" i="1"/>
  <c r="C113" i="1"/>
  <c r="AR113" i="1" s="1"/>
  <c r="D113" i="1"/>
  <c r="E113" i="1"/>
  <c r="F113" i="1"/>
  <c r="G113" i="1"/>
  <c r="H113" i="1"/>
  <c r="I113" i="1"/>
  <c r="J113" i="1"/>
  <c r="K113" i="1"/>
  <c r="L113" i="1"/>
  <c r="M113" i="1"/>
  <c r="N113" i="1"/>
  <c r="P113" i="1"/>
  <c r="Q113" i="1"/>
  <c r="R113" i="1"/>
  <c r="W113" i="1"/>
  <c r="B114" i="1"/>
  <c r="C114" i="1"/>
  <c r="AR114" i="1" s="1"/>
  <c r="D114" i="1"/>
  <c r="E114" i="1"/>
  <c r="F114" i="1"/>
  <c r="G114" i="1"/>
  <c r="H114" i="1"/>
  <c r="I114" i="1"/>
  <c r="J114" i="1"/>
  <c r="K114" i="1"/>
  <c r="L114" i="1"/>
  <c r="M114" i="1"/>
  <c r="N114" i="1"/>
  <c r="P114" i="1"/>
  <c r="Q114" i="1"/>
  <c r="R114" i="1"/>
  <c r="W114" i="1"/>
  <c r="B115" i="1"/>
  <c r="C115" i="1"/>
  <c r="AR115" i="1" s="1"/>
  <c r="D115" i="1"/>
  <c r="E115" i="1"/>
  <c r="F115" i="1"/>
  <c r="G115" i="1"/>
  <c r="H115" i="1"/>
  <c r="I115" i="1"/>
  <c r="J115" i="1"/>
  <c r="K115" i="1"/>
  <c r="L115" i="1"/>
  <c r="M115" i="1"/>
  <c r="N115" i="1"/>
  <c r="P115" i="1"/>
  <c r="Q115" i="1"/>
  <c r="R115" i="1"/>
  <c r="V115" i="1"/>
  <c r="W115" i="1"/>
  <c r="B116" i="1"/>
  <c r="C116" i="1"/>
  <c r="AR116" i="1" s="1"/>
  <c r="D116" i="1"/>
  <c r="E116" i="1"/>
  <c r="F116" i="1"/>
  <c r="G116" i="1"/>
  <c r="H116" i="1"/>
  <c r="I116" i="1"/>
  <c r="J116" i="1"/>
  <c r="K116" i="1"/>
  <c r="L116" i="1"/>
  <c r="M116" i="1"/>
  <c r="N116" i="1"/>
  <c r="P116" i="1"/>
  <c r="Q116" i="1"/>
  <c r="R116" i="1"/>
  <c r="W116" i="1"/>
  <c r="V116" i="1" s="1"/>
  <c r="B117" i="1"/>
  <c r="C117" i="1"/>
  <c r="AR117" i="1" s="1"/>
  <c r="D117" i="1"/>
  <c r="E117" i="1"/>
  <c r="S117" i="1" s="1"/>
  <c r="F117" i="1"/>
  <c r="G117" i="1"/>
  <c r="H117" i="1"/>
  <c r="I117" i="1"/>
  <c r="T117" i="1" s="1"/>
  <c r="J117" i="1"/>
  <c r="K117" i="1"/>
  <c r="L117" i="1"/>
  <c r="M117" i="1"/>
  <c r="N117" i="1"/>
  <c r="P117" i="1"/>
  <c r="Q117" i="1"/>
  <c r="R117" i="1"/>
  <c r="W117" i="1"/>
  <c r="V117" i="1" s="1"/>
  <c r="B118" i="1"/>
  <c r="C118" i="1"/>
  <c r="AR118" i="1" s="1"/>
  <c r="D118" i="1"/>
  <c r="E118" i="1"/>
  <c r="F118" i="1"/>
  <c r="G118" i="1"/>
  <c r="H118" i="1"/>
  <c r="I118" i="1"/>
  <c r="T118" i="1" s="1"/>
  <c r="J118" i="1"/>
  <c r="K118" i="1"/>
  <c r="L118" i="1"/>
  <c r="M118" i="1"/>
  <c r="N118" i="1"/>
  <c r="O118" i="1"/>
  <c r="P118" i="1"/>
  <c r="Q118" i="1"/>
  <c r="R118" i="1"/>
  <c r="S118" i="1"/>
  <c r="U118" i="1" s="1"/>
  <c r="W118" i="1"/>
  <c r="V118" i="1" s="1"/>
  <c r="B119" i="1"/>
  <c r="C119" i="1"/>
  <c r="AR119" i="1" s="1"/>
  <c r="D119" i="1"/>
  <c r="E119" i="1"/>
  <c r="F119" i="1"/>
  <c r="G119" i="1"/>
  <c r="H119" i="1"/>
  <c r="I119" i="1"/>
  <c r="J119" i="1"/>
  <c r="K119" i="1"/>
  <c r="L119" i="1"/>
  <c r="M119" i="1"/>
  <c r="N119" i="1"/>
  <c r="P119" i="1"/>
  <c r="Q119" i="1"/>
  <c r="R119" i="1"/>
  <c r="W119" i="1"/>
  <c r="V119" i="1" s="1"/>
  <c r="B120" i="1"/>
  <c r="C120" i="1"/>
  <c r="AR120" i="1" s="1"/>
  <c r="D120" i="1"/>
  <c r="E120" i="1"/>
  <c r="F120" i="1"/>
  <c r="G120" i="1"/>
  <c r="H120" i="1"/>
  <c r="I120" i="1"/>
  <c r="J120" i="1"/>
  <c r="K120" i="1"/>
  <c r="L120" i="1"/>
  <c r="M120" i="1"/>
  <c r="N120" i="1"/>
  <c r="P120" i="1"/>
  <c r="Q120" i="1"/>
  <c r="R120" i="1"/>
  <c r="W120" i="1"/>
  <c r="B121" i="1"/>
  <c r="C121" i="1"/>
  <c r="AR121" i="1" s="1"/>
  <c r="D121" i="1"/>
  <c r="E121" i="1"/>
  <c r="F121" i="1"/>
  <c r="G121" i="1"/>
  <c r="H121" i="1"/>
  <c r="I121" i="1"/>
  <c r="J121" i="1"/>
  <c r="K121" i="1"/>
  <c r="L121" i="1"/>
  <c r="M121" i="1"/>
  <c r="N121" i="1"/>
  <c r="P121" i="1"/>
  <c r="Q121" i="1"/>
  <c r="R121" i="1"/>
  <c r="V121" i="1"/>
  <c r="W121" i="1"/>
  <c r="B122" i="1"/>
  <c r="C122" i="1"/>
  <c r="AR122" i="1" s="1"/>
  <c r="D122" i="1"/>
  <c r="S122" i="1" s="1"/>
  <c r="E122" i="1"/>
  <c r="F122" i="1"/>
  <c r="G122" i="1"/>
  <c r="H122" i="1"/>
  <c r="I122" i="1"/>
  <c r="J122" i="1"/>
  <c r="K122" i="1"/>
  <c r="L122" i="1"/>
  <c r="M122" i="1"/>
  <c r="N122" i="1"/>
  <c r="P122" i="1"/>
  <c r="Q122" i="1"/>
  <c r="R122" i="1"/>
  <c r="W122" i="1"/>
  <c r="B123" i="1"/>
  <c r="C123" i="1"/>
  <c r="AR123" i="1" s="1"/>
  <c r="D123" i="1"/>
  <c r="E123" i="1"/>
  <c r="F123" i="1"/>
  <c r="G123" i="1"/>
  <c r="H123" i="1"/>
  <c r="I123" i="1"/>
  <c r="T123" i="1" s="1"/>
  <c r="J123" i="1"/>
  <c r="K123" i="1"/>
  <c r="L123" i="1"/>
  <c r="M123" i="1"/>
  <c r="N123" i="1"/>
  <c r="P123" i="1"/>
  <c r="Q123" i="1"/>
  <c r="R123" i="1"/>
  <c r="W123" i="1"/>
  <c r="B124" i="1"/>
  <c r="C124" i="1"/>
  <c r="AR124" i="1" s="1"/>
  <c r="D124" i="1"/>
  <c r="E124" i="1"/>
  <c r="F124" i="1"/>
  <c r="G124" i="1"/>
  <c r="H124" i="1"/>
  <c r="I124" i="1"/>
  <c r="J124" i="1"/>
  <c r="K124" i="1"/>
  <c r="L124" i="1"/>
  <c r="M124" i="1"/>
  <c r="N124" i="1"/>
  <c r="P124" i="1"/>
  <c r="Q124" i="1"/>
  <c r="R124" i="1"/>
  <c r="V124" i="1"/>
  <c r="W124" i="1"/>
  <c r="B125" i="1"/>
  <c r="C125" i="1"/>
  <c r="AR125" i="1" s="1"/>
  <c r="D125" i="1"/>
  <c r="E125" i="1"/>
  <c r="F125" i="1"/>
  <c r="G125" i="1"/>
  <c r="H125" i="1"/>
  <c r="I125" i="1"/>
  <c r="J125" i="1"/>
  <c r="K125" i="1"/>
  <c r="L125" i="1"/>
  <c r="M125" i="1"/>
  <c r="N125" i="1"/>
  <c r="P125" i="1"/>
  <c r="Q125" i="1"/>
  <c r="R125" i="1"/>
  <c r="V125" i="1"/>
  <c r="W125" i="1"/>
  <c r="B126" i="1"/>
  <c r="C126" i="1"/>
  <c r="AR126" i="1" s="1"/>
  <c r="D126" i="1"/>
  <c r="S126" i="1" s="1"/>
  <c r="E126" i="1"/>
  <c r="F126" i="1"/>
  <c r="G126" i="1"/>
  <c r="H126" i="1"/>
  <c r="I126" i="1"/>
  <c r="J126" i="1"/>
  <c r="K126" i="1"/>
  <c r="L126" i="1"/>
  <c r="M126" i="1"/>
  <c r="N126" i="1"/>
  <c r="P126" i="1"/>
  <c r="Q126" i="1"/>
  <c r="R126" i="1"/>
  <c r="W126" i="1"/>
  <c r="V126" i="1" s="1"/>
  <c r="B127" i="1"/>
  <c r="C127" i="1"/>
  <c r="AR127" i="1" s="1"/>
  <c r="D127" i="1"/>
  <c r="E127" i="1"/>
  <c r="F127" i="1"/>
  <c r="G127" i="1"/>
  <c r="H127" i="1"/>
  <c r="I127" i="1"/>
  <c r="T127" i="1" s="1"/>
  <c r="J127" i="1"/>
  <c r="K127" i="1"/>
  <c r="L127" i="1"/>
  <c r="M127" i="1"/>
  <c r="N127" i="1"/>
  <c r="P127" i="1"/>
  <c r="Q127" i="1"/>
  <c r="R127" i="1"/>
  <c r="W127" i="1"/>
  <c r="B128" i="1"/>
  <c r="C128" i="1"/>
  <c r="AR128" i="1" s="1"/>
  <c r="D128" i="1"/>
  <c r="E128" i="1"/>
  <c r="F128" i="1"/>
  <c r="G128" i="1"/>
  <c r="H128" i="1"/>
  <c r="I128" i="1"/>
  <c r="J128" i="1"/>
  <c r="K128" i="1"/>
  <c r="L128" i="1"/>
  <c r="M128" i="1"/>
  <c r="N128" i="1"/>
  <c r="P128" i="1"/>
  <c r="Q128" i="1"/>
  <c r="R128" i="1"/>
  <c r="V128" i="1"/>
  <c r="W128" i="1"/>
  <c r="B129" i="1"/>
  <c r="C129" i="1"/>
  <c r="AR129" i="1" s="1"/>
  <c r="D129" i="1"/>
  <c r="E129" i="1"/>
  <c r="F129" i="1"/>
  <c r="G129" i="1"/>
  <c r="H129" i="1"/>
  <c r="I129" i="1"/>
  <c r="J129" i="1"/>
  <c r="K129" i="1"/>
  <c r="L129" i="1"/>
  <c r="M129" i="1"/>
  <c r="N129" i="1"/>
  <c r="P129" i="1"/>
  <c r="Q129" i="1"/>
  <c r="R129" i="1"/>
  <c r="W129" i="1"/>
  <c r="V129" i="1" s="1"/>
  <c r="B130" i="1"/>
  <c r="C130" i="1"/>
  <c r="AR130" i="1" s="1"/>
  <c r="D130" i="1"/>
  <c r="E130" i="1"/>
  <c r="F130" i="1"/>
  <c r="G130" i="1"/>
  <c r="H130" i="1"/>
  <c r="I130" i="1"/>
  <c r="T130" i="1" s="1"/>
  <c r="J130" i="1"/>
  <c r="K130" i="1"/>
  <c r="L130" i="1"/>
  <c r="M130" i="1"/>
  <c r="N130" i="1"/>
  <c r="O130" i="1"/>
  <c r="P130" i="1"/>
  <c r="Q130" i="1"/>
  <c r="R130" i="1"/>
  <c r="S130" i="1"/>
  <c r="U130" i="1" s="1"/>
  <c r="W130" i="1"/>
  <c r="V130" i="1" s="1"/>
  <c r="B131" i="1"/>
  <c r="C131" i="1"/>
  <c r="AR131" i="1" s="1"/>
  <c r="D131" i="1"/>
  <c r="E131" i="1"/>
  <c r="F131" i="1"/>
  <c r="G131" i="1"/>
  <c r="H131" i="1"/>
  <c r="I131" i="1"/>
  <c r="J131" i="1"/>
  <c r="K131" i="1"/>
  <c r="L131" i="1"/>
  <c r="M131" i="1"/>
  <c r="N131" i="1"/>
  <c r="P131" i="1"/>
  <c r="Q131" i="1"/>
  <c r="R131" i="1"/>
  <c r="W131" i="1"/>
  <c r="V131" i="1" s="1"/>
  <c r="B132" i="1"/>
  <c r="C132" i="1"/>
  <c r="AR132" i="1" s="1"/>
  <c r="D132" i="1"/>
  <c r="E132" i="1"/>
  <c r="F132" i="1"/>
  <c r="G132" i="1"/>
  <c r="H132" i="1"/>
  <c r="I132" i="1"/>
  <c r="J132" i="1"/>
  <c r="K132" i="1"/>
  <c r="L132" i="1"/>
  <c r="M132" i="1"/>
  <c r="N132" i="1"/>
  <c r="P132" i="1"/>
  <c r="Q132" i="1"/>
  <c r="R132" i="1"/>
  <c r="W132" i="1"/>
  <c r="B133" i="1"/>
  <c r="C133" i="1"/>
  <c r="AR133" i="1" s="1"/>
  <c r="D133" i="1"/>
  <c r="E133" i="1"/>
  <c r="S133" i="1" s="1"/>
  <c r="F133" i="1"/>
  <c r="G133" i="1"/>
  <c r="H133" i="1"/>
  <c r="I133" i="1"/>
  <c r="T133" i="1" s="1"/>
  <c r="J133" i="1"/>
  <c r="K133" i="1"/>
  <c r="L133" i="1"/>
  <c r="M133" i="1"/>
  <c r="N133" i="1"/>
  <c r="P133" i="1"/>
  <c r="Q133" i="1"/>
  <c r="R133" i="1"/>
  <c r="W133" i="1"/>
  <c r="V133" i="1" s="1"/>
  <c r="B134" i="1"/>
  <c r="C134" i="1"/>
  <c r="D134" i="1"/>
  <c r="E134" i="1"/>
  <c r="S134" i="1" s="1"/>
  <c r="U134" i="1" s="1"/>
  <c r="F134" i="1"/>
  <c r="G134" i="1"/>
  <c r="H134" i="1"/>
  <c r="I134" i="1"/>
  <c r="T134" i="1" s="1"/>
  <c r="J134" i="1"/>
  <c r="K134" i="1"/>
  <c r="L134" i="1"/>
  <c r="M134" i="1"/>
  <c r="N134" i="1"/>
  <c r="P134" i="1"/>
  <c r="Q134" i="1"/>
  <c r="R134" i="1"/>
  <c r="W134" i="1"/>
  <c r="V134" i="1" s="1"/>
  <c r="AR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P135" i="1"/>
  <c r="Q135" i="1"/>
  <c r="R135" i="1"/>
  <c r="W135" i="1"/>
  <c r="AR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P136" i="1"/>
  <c r="Q136" i="1"/>
  <c r="R136" i="1"/>
  <c r="W136" i="1"/>
  <c r="AR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P137" i="1"/>
  <c r="Q137" i="1"/>
  <c r="R137" i="1"/>
  <c r="W137" i="1"/>
  <c r="AR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P138" i="1"/>
  <c r="Q138" i="1"/>
  <c r="R138" i="1"/>
  <c r="W138" i="1"/>
  <c r="AR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P139" i="1"/>
  <c r="Q139" i="1"/>
  <c r="R139" i="1"/>
  <c r="W139" i="1"/>
  <c r="AR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P140" i="1"/>
  <c r="Q140" i="1"/>
  <c r="R140" i="1"/>
  <c r="W140" i="1"/>
  <c r="AR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P141" i="1"/>
  <c r="Q141" i="1"/>
  <c r="R141" i="1"/>
  <c r="W141" i="1"/>
  <c r="AR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P142" i="1"/>
  <c r="Q142" i="1"/>
  <c r="R142" i="1"/>
  <c r="W142" i="1"/>
  <c r="AR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P143" i="1"/>
  <c r="Q143" i="1"/>
  <c r="R143" i="1"/>
  <c r="W143" i="1"/>
  <c r="AR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P144" i="1"/>
  <c r="Q144" i="1"/>
  <c r="R144" i="1"/>
  <c r="W144" i="1"/>
  <c r="AR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P145" i="1"/>
  <c r="Q145" i="1"/>
  <c r="R145" i="1"/>
  <c r="W145" i="1"/>
  <c r="AR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P146" i="1"/>
  <c r="Q146" i="1"/>
  <c r="R146" i="1"/>
  <c r="W146" i="1"/>
  <c r="AR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P147" i="1"/>
  <c r="Q147" i="1"/>
  <c r="R147" i="1"/>
  <c r="W147" i="1"/>
  <c r="AR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P148" i="1"/>
  <c r="Q148" i="1"/>
  <c r="R148" i="1"/>
  <c r="W148" i="1"/>
  <c r="AR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P149" i="1"/>
  <c r="Q149" i="1"/>
  <c r="R149" i="1"/>
  <c r="W149" i="1"/>
  <c r="AR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P150" i="1"/>
  <c r="Q150" i="1"/>
  <c r="R150" i="1"/>
  <c r="W150" i="1"/>
  <c r="AR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P151" i="1"/>
  <c r="Q151" i="1"/>
  <c r="R151" i="1"/>
  <c r="W151" i="1"/>
  <c r="AR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P152" i="1"/>
  <c r="Q152" i="1"/>
  <c r="R152" i="1"/>
  <c r="W152" i="1"/>
  <c r="AR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P153" i="1"/>
  <c r="Q153" i="1"/>
  <c r="R153" i="1"/>
  <c r="W153" i="1"/>
  <c r="AR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P154" i="1"/>
  <c r="Q154" i="1"/>
  <c r="R154" i="1"/>
  <c r="W154" i="1"/>
  <c r="AR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P155" i="1"/>
  <c r="Q155" i="1"/>
  <c r="R155" i="1"/>
  <c r="W155" i="1"/>
  <c r="AR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P156" i="1"/>
  <c r="Q156" i="1"/>
  <c r="R156" i="1"/>
  <c r="W156" i="1"/>
  <c r="AR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P157" i="1"/>
  <c r="Q157" i="1"/>
  <c r="R157" i="1"/>
  <c r="W157" i="1"/>
  <c r="AR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P158" i="1"/>
  <c r="Q158" i="1"/>
  <c r="R158" i="1"/>
  <c r="W158" i="1"/>
  <c r="AR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P159" i="1"/>
  <c r="Q159" i="1"/>
  <c r="R159" i="1"/>
  <c r="W159" i="1"/>
  <c r="AR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P160" i="1"/>
  <c r="Q160" i="1"/>
  <c r="R160" i="1"/>
  <c r="W160" i="1"/>
  <c r="AR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P161" i="1"/>
  <c r="Q161" i="1"/>
  <c r="R161" i="1"/>
  <c r="W161" i="1"/>
  <c r="AR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P162" i="1"/>
  <c r="Q162" i="1"/>
  <c r="R162" i="1"/>
  <c r="W162" i="1"/>
  <c r="AR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P163" i="1"/>
  <c r="Q163" i="1"/>
  <c r="R163" i="1"/>
  <c r="W163" i="1"/>
  <c r="AR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P164" i="1"/>
  <c r="Q164" i="1"/>
  <c r="R164" i="1"/>
  <c r="W164" i="1"/>
  <c r="AR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P165" i="1"/>
  <c r="Q165" i="1"/>
  <c r="R165" i="1"/>
  <c r="W165" i="1"/>
  <c r="AR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P166" i="1"/>
  <c r="Q166" i="1"/>
  <c r="R166" i="1"/>
  <c r="W166" i="1"/>
  <c r="AR166" i="1"/>
  <c r="B167" i="1"/>
  <c r="C167" i="1"/>
  <c r="AR167" i="1" s="1"/>
  <c r="D167" i="1"/>
  <c r="E167" i="1"/>
  <c r="F167" i="1"/>
  <c r="G167" i="1"/>
  <c r="H167" i="1"/>
  <c r="I167" i="1"/>
  <c r="T167" i="1" s="1"/>
  <c r="J167" i="1"/>
  <c r="K167" i="1"/>
  <c r="L167" i="1"/>
  <c r="M167" i="1"/>
  <c r="N167" i="1"/>
  <c r="P167" i="1"/>
  <c r="Q167" i="1"/>
  <c r="R167" i="1"/>
  <c r="W167" i="1"/>
  <c r="V167" i="1" s="1"/>
  <c r="B168" i="1"/>
  <c r="C168" i="1"/>
  <c r="AR168" i="1" s="1"/>
  <c r="D168" i="1"/>
  <c r="S168" i="1" s="1"/>
  <c r="U168" i="1" s="1"/>
  <c r="E168" i="1"/>
  <c r="F168" i="1"/>
  <c r="G168" i="1"/>
  <c r="H168" i="1"/>
  <c r="O168" i="1" s="1"/>
  <c r="I168" i="1"/>
  <c r="J168" i="1"/>
  <c r="K168" i="1"/>
  <c r="L168" i="1"/>
  <c r="M168" i="1"/>
  <c r="N168" i="1"/>
  <c r="P168" i="1"/>
  <c r="Q168" i="1"/>
  <c r="R168" i="1"/>
  <c r="T168" i="1"/>
  <c r="W168" i="1"/>
  <c r="B169" i="1"/>
  <c r="C169" i="1"/>
  <c r="AR169" i="1" s="1"/>
  <c r="D169" i="1"/>
  <c r="S169" i="1" s="1"/>
  <c r="U169" i="1" s="1"/>
  <c r="E169" i="1"/>
  <c r="F169" i="1"/>
  <c r="G169" i="1"/>
  <c r="H169" i="1"/>
  <c r="O169" i="1" s="1"/>
  <c r="I169" i="1"/>
  <c r="J169" i="1"/>
  <c r="K169" i="1"/>
  <c r="L169" i="1"/>
  <c r="M169" i="1"/>
  <c r="N169" i="1"/>
  <c r="P169" i="1"/>
  <c r="Q169" i="1"/>
  <c r="R169" i="1"/>
  <c r="T169" i="1"/>
  <c r="W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P170" i="1"/>
  <c r="Q170" i="1"/>
  <c r="R170" i="1"/>
  <c r="T170" i="1"/>
  <c r="W170" i="1"/>
  <c r="AR170" i="1"/>
  <c r="B171" i="1"/>
  <c r="C171" i="1"/>
  <c r="AR171" i="1" s="1"/>
  <c r="D171" i="1"/>
  <c r="E171" i="1"/>
  <c r="F171" i="1"/>
  <c r="G171" i="1"/>
  <c r="H171" i="1"/>
  <c r="I171" i="1"/>
  <c r="T171" i="1" s="1"/>
  <c r="J171" i="1"/>
  <c r="K171" i="1"/>
  <c r="L171" i="1"/>
  <c r="M171" i="1"/>
  <c r="N171" i="1"/>
  <c r="P171" i="1"/>
  <c r="Q171" i="1"/>
  <c r="R171" i="1"/>
  <c r="W171" i="1"/>
  <c r="V171" i="1" s="1"/>
  <c r="B172" i="1"/>
  <c r="C172" i="1"/>
  <c r="D172" i="1"/>
  <c r="S172" i="1" s="1"/>
  <c r="U172" i="1" s="1"/>
  <c r="E172" i="1"/>
  <c r="F172" i="1"/>
  <c r="G172" i="1"/>
  <c r="H172" i="1"/>
  <c r="O172" i="1" s="1"/>
  <c r="I172" i="1"/>
  <c r="J172" i="1"/>
  <c r="K172" i="1"/>
  <c r="L172" i="1"/>
  <c r="M172" i="1"/>
  <c r="N172" i="1"/>
  <c r="P172" i="1"/>
  <c r="Q172" i="1"/>
  <c r="R172" i="1"/>
  <c r="T172" i="1"/>
  <c r="W172" i="1"/>
  <c r="AR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P173" i="1"/>
  <c r="Q173" i="1"/>
  <c r="R173" i="1"/>
  <c r="W173" i="1"/>
  <c r="AR173" i="1"/>
  <c r="B174" i="1"/>
  <c r="C174" i="1"/>
  <c r="AR174" i="1" s="1"/>
  <c r="D174" i="1"/>
  <c r="E174" i="1"/>
  <c r="S174" i="1" s="1"/>
  <c r="F174" i="1"/>
  <c r="G174" i="1"/>
  <c r="H174" i="1"/>
  <c r="I174" i="1"/>
  <c r="O174" i="1" s="1"/>
  <c r="J174" i="1"/>
  <c r="K174" i="1"/>
  <c r="L174" i="1"/>
  <c r="M174" i="1"/>
  <c r="N174" i="1"/>
  <c r="P174" i="1"/>
  <c r="Q174" i="1"/>
  <c r="R174" i="1"/>
  <c r="W174" i="1"/>
  <c r="V174" i="1" s="1"/>
  <c r="B175" i="1"/>
  <c r="C175" i="1"/>
  <c r="AR175" i="1" s="1"/>
  <c r="D175" i="1"/>
  <c r="E175" i="1"/>
  <c r="F175" i="1"/>
  <c r="G175" i="1"/>
  <c r="H175" i="1"/>
  <c r="I175" i="1"/>
  <c r="T175" i="1" s="1"/>
  <c r="J175" i="1"/>
  <c r="K175" i="1"/>
  <c r="L175" i="1"/>
  <c r="M175" i="1"/>
  <c r="N175" i="1"/>
  <c r="P175" i="1"/>
  <c r="Q175" i="1"/>
  <c r="R175" i="1"/>
  <c r="W175" i="1"/>
  <c r="B176" i="1"/>
  <c r="C176" i="1"/>
  <c r="AR176" i="1" s="1"/>
  <c r="D176" i="1"/>
  <c r="S176" i="1" s="1"/>
  <c r="U176" i="1" s="1"/>
  <c r="E176" i="1"/>
  <c r="F176" i="1"/>
  <c r="G176" i="1"/>
  <c r="H176" i="1"/>
  <c r="O176" i="1" s="1"/>
  <c r="I176" i="1"/>
  <c r="J176" i="1"/>
  <c r="K176" i="1"/>
  <c r="L176" i="1"/>
  <c r="M176" i="1"/>
  <c r="N176" i="1"/>
  <c r="P176" i="1"/>
  <c r="Q176" i="1"/>
  <c r="R176" i="1"/>
  <c r="T176" i="1"/>
  <c r="W176" i="1"/>
  <c r="B177" i="1"/>
  <c r="C177" i="1"/>
  <c r="AR177" i="1" s="1"/>
  <c r="D177" i="1"/>
  <c r="S177" i="1" s="1"/>
  <c r="U177" i="1" s="1"/>
  <c r="E177" i="1"/>
  <c r="F177" i="1"/>
  <c r="G177" i="1"/>
  <c r="H177" i="1"/>
  <c r="O177" i="1" s="1"/>
  <c r="I177" i="1"/>
  <c r="J177" i="1"/>
  <c r="K177" i="1"/>
  <c r="L177" i="1"/>
  <c r="M177" i="1"/>
  <c r="N177" i="1"/>
  <c r="P177" i="1"/>
  <c r="Q177" i="1"/>
  <c r="R177" i="1"/>
  <c r="T177" i="1"/>
  <c r="W177" i="1"/>
  <c r="B178" i="1"/>
  <c r="C178" i="1"/>
  <c r="AR178" i="1" s="1"/>
  <c r="D178" i="1"/>
  <c r="S178" i="1" s="1"/>
  <c r="U178" i="1" s="1"/>
  <c r="E178" i="1"/>
  <c r="F178" i="1"/>
  <c r="G178" i="1"/>
  <c r="H178" i="1"/>
  <c r="O178" i="1" s="1"/>
  <c r="I178" i="1"/>
  <c r="J178" i="1"/>
  <c r="K178" i="1"/>
  <c r="L178" i="1"/>
  <c r="M178" i="1"/>
  <c r="N178" i="1"/>
  <c r="P178" i="1"/>
  <c r="Q178" i="1"/>
  <c r="R178" i="1"/>
  <c r="T178" i="1"/>
  <c r="W178" i="1"/>
  <c r="B179" i="1"/>
  <c r="C179" i="1"/>
  <c r="AR179" i="1" s="1"/>
  <c r="D179" i="1"/>
  <c r="S179" i="1" s="1"/>
  <c r="U179" i="1" s="1"/>
  <c r="E179" i="1"/>
  <c r="F179" i="1"/>
  <c r="G179" i="1"/>
  <c r="H179" i="1"/>
  <c r="O179" i="1" s="1"/>
  <c r="I179" i="1"/>
  <c r="J179" i="1"/>
  <c r="K179" i="1"/>
  <c r="L179" i="1"/>
  <c r="M179" i="1"/>
  <c r="N179" i="1"/>
  <c r="P179" i="1"/>
  <c r="Q179" i="1"/>
  <c r="R179" i="1"/>
  <c r="T179" i="1"/>
  <c r="W179" i="1"/>
  <c r="B180" i="1"/>
  <c r="C180" i="1"/>
  <c r="AR180" i="1" s="1"/>
  <c r="D180" i="1"/>
  <c r="S180" i="1" s="1"/>
  <c r="U180" i="1" s="1"/>
  <c r="E180" i="1"/>
  <c r="F180" i="1"/>
  <c r="G180" i="1"/>
  <c r="H180" i="1"/>
  <c r="O180" i="1" s="1"/>
  <c r="I180" i="1"/>
  <c r="J180" i="1"/>
  <c r="K180" i="1"/>
  <c r="L180" i="1"/>
  <c r="M180" i="1"/>
  <c r="N180" i="1"/>
  <c r="P180" i="1"/>
  <c r="Q180" i="1"/>
  <c r="R180" i="1"/>
  <c r="T180" i="1"/>
  <c r="W180" i="1"/>
  <c r="B181" i="1"/>
  <c r="C181" i="1"/>
  <c r="AR181" i="1" s="1"/>
  <c r="D181" i="1"/>
  <c r="S181" i="1" s="1"/>
  <c r="U181" i="1" s="1"/>
  <c r="E181" i="1"/>
  <c r="F181" i="1"/>
  <c r="G181" i="1"/>
  <c r="H181" i="1"/>
  <c r="O181" i="1" s="1"/>
  <c r="I181" i="1"/>
  <c r="J181" i="1"/>
  <c r="K181" i="1"/>
  <c r="L181" i="1"/>
  <c r="M181" i="1"/>
  <c r="N181" i="1"/>
  <c r="P181" i="1"/>
  <c r="Q181" i="1"/>
  <c r="R181" i="1"/>
  <c r="T181" i="1"/>
  <c r="W181" i="1"/>
  <c r="B182" i="1"/>
  <c r="C182" i="1"/>
  <c r="AR182" i="1" s="1"/>
  <c r="D182" i="1"/>
  <c r="S182" i="1" s="1"/>
  <c r="U182" i="1" s="1"/>
  <c r="E182" i="1"/>
  <c r="F182" i="1"/>
  <c r="G182" i="1"/>
  <c r="H182" i="1"/>
  <c r="O182" i="1" s="1"/>
  <c r="I182" i="1"/>
  <c r="J182" i="1"/>
  <c r="K182" i="1"/>
  <c r="L182" i="1"/>
  <c r="M182" i="1"/>
  <c r="N182" i="1"/>
  <c r="P182" i="1"/>
  <c r="Q182" i="1"/>
  <c r="R182" i="1"/>
  <c r="T182" i="1"/>
  <c r="W182" i="1"/>
  <c r="B183" i="1"/>
  <c r="C183" i="1"/>
  <c r="AR183" i="1" s="1"/>
  <c r="D183" i="1"/>
  <c r="S183" i="1" s="1"/>
  <c r="U183" i="1" s="1"/>
  <c r="E183" i="1"/>
  <c r="F183" i="1"/>
  <c r="G183" i="1"/>
  <c r="H183" i="1"/>
  <c r="O183" i="1" s="1"/>
  <c r="I183" i="1"/>
  <c r="J183" i="1"/>
  <c r="K183" i="1"/>
  <c r="L183" i="1"/>
  <c r="M183" i="1"/>
  <c r="N183" i="1"/>
  <c r="P183" i="1"/>
  <c r="Q183" i="1"/>
  <c r="R183" i="1"/>
  <c r="T183" i="1"/>
  <c r="W183" i="1"/>
  <c r="B184" i="1"/>
  <c r="C184" i="1"/>
  <c r="AR184" i="1" s="1"/>
  <c r="D184" i="1"/>
  <c r="S184" i="1" s="1"/>
  <c r="U184" i="1" s="1"/>
  <c r="E184" i="1"/>
  <c r="F184" i="1"/>
  <c r="G184" i="1"/>
  <c r="H184" i="1"/>
  <c r="O184" i="1" s="1"/>
  <c r="I184" i="1"/>
  <c r="J184" i="1"/>
  <c r="K184" i="1"/>
  <c r="L184" i="1"/>
  <c r="M184" i="1"/>
  <c r="N184" i="1"/>
  <c r="P184" i="1"/>
  <c r="Q184" i="1"/>
  <c r="R184" i="1"/>
  <c r="T184" i="1"/>
  <c r="W184" i="1"/>
  <c r="B185" i="1"/>
  <c r="C185" i="1"/>
  <c r="AR185" i="1" s="1"/>
  <c r="D185" i="1"/>
  <c r="S185" i="1" s="1"/>
  <c r="U185" i="1" s="1"/>
  <c r="E185" i="1"/>
  <c r="F185" i="1"/>
  <c r="G185" i="1"/>
  <c r="H185" i="1"/>
  <c r="O185" i="1" s="1"/>
  <c r="I185" i="1"/>
  <c r="J185" i="1"/>
  <c r="K185" i="1"/>
  <c r="L185" i="1"/>
  <c r="M185" i="1"/>
  <c r="N185" i="1"/>
  <c r="P185" i="1"/>
  <c r="Q185" i="1"/>
  <c r="R185" i="1"/>
  <c r="T185" i="1"/>
  <c r="W185" i="1"/>
  <c r="B186" i="1"/>
  <c r="C186" i="1"/>
  <c r="AR186" i="1" s="1"/>
  <c r="D186" i="1"/>
  <c r="S186" i="1" s="1"/>
  <c r="U186" i="1" s="1"/>
  <c r="E186" i="1"/>
  <c r="F186" i="1"/>
  <c r="G186" i="1"/>
  <c r="H186" i="1"/>
  <c r="O186" i="1" s="1"/>
  <c r="I186" i="1"/>
  <c r="J186" i="1"/>
  <c r="K186" i="1"/>
  <c r="L186" i="1"/>
  <c r="M186" i="1"/>
  <c r="N186" i="1"/>
  <c r="P186" i="1"/>
  <c r="Q186" i="1"/>
  <c r="R186" i="1"/>
  <c r="T186" i="1"/>
  <c r="W186" i="1"/>
  <c r="B187" i="1"/>
  <c r="C187" i="1"/>
  <c r="AR187" i="1" s="1"/>
  <c r="D187" i="1"/>
  <c r="S187" i="1" s="1"/>
  <c r="U187" i="1" s="1"/>
  <c r="E187" i="1"/>
  <c r="F187" i="1"/>
  <c r="G187" i="1"/>
  <c r="H187" i="1"/>
  <c r="O187" i="1" s="1"/>
  <c r="I187" i="1"/>
  <c r="J187" i="1"/>
  <c r="K187" i="1"/>
  <c r="L187" i="1"/>
  <c r="M187" i="1"/>
  <c r="N187" i="1"/>
  <c r="P187" i="1"/>
  <c r="Q187" i="1"/>
  <c r="R187" i="1"/>
  <c r="T187" i="1"/>
  <c r="W187" i="1"/>
  <c r="B188" i="1"/>
  <c r="C188" i="1"/>
  <c r="AR188" i="1" s="1"/>
  <c r="D188" i="1"/>
  <c r="S188" i="1" s="1"/>
  <c r="U188" i="1" s="1"/>
  <c r="E188" i="1"/>
  <c r="F188" i="1"/>
  <c r="G188" i="1"/>
  <c r="H188" i="1"/>
  <c r="O188" i="1" s="1"/>
  <c r="I188" i="1"/>
  <c r="J188" i="1"/>
  <c r="K188" i="1"/>
  <c r="L188" i="1"/>
  <c r="M188" i="1"/>
  <c r="N188" i="1"/>
  <c r="P188" i="1"/>
  <c r="Q188" i="1"/>
  <c r="R188" i="1"/>
  <c r="T188" i="1"/>
  <c r="W188" i="1"/>
  <c r="B189" i="1"/>
  <c r="C189" i="1"/>
  <c r="AR189" i="1" s="1"/>
  <c r="D189" i="1"/>
  <c r="S189" i="1" s="1"/>
  <c r="U189" i="1" s="1"/>
  <c r="E189" i="1"/>
  <c r="F189" i="1"/>
  <c r="G189" i="1"/>
  <c r="H189" i="1"/>
  <c r="O189" i="1" s="1"/>
  <c r="I189" i="1"/>
  <c r="J189" i="1"/>
  <c r="K189" i="1"/>
  <c r="L189" i="1"/>
  <c r="M189" i="1"/>
  <c r="N189" i="1"/>
  <c r="P189" i="1"/>
  <c r="Q189" i="1"/>
  <c r="R189" i="1"/>
  <c r="T189" i="1"/>
  <c r="W189" i="1"/>
  <c r="B190" i="1"/>
  <c r="C190" i="1"/>
  <c r="AR190" i="1" s="1"/>
  <c r="D190" i="1"/>
  <c r="S190" i="1" s="1"/>
  <c r="U190" i="1" s="1"/>
  <c r="E190" i="1"/>
  <c r="F190" i="1"/>
  <c r="G190" i="1"/>
  <c r="H190" i="1"/>
  <c r="O190" i="1" s="1"/>
  <c r="I190" i="1"/>
  <c r="J190" i="1"/>
  <c r="K190" i="1"/>
  <c r="L190" i="1"/>
  <c r="M190" i="1"/>
  <c r="N190" i="1"/>
  <c r="P190" i="1"/>
  <c r="Q190" i="1"/>
  <c r="R190" i="1"/>
  <c r="T190" i="1"/>
  <c r="W190" i="1"/>
  <c r="B191" i="1"/>
  <c r="C191" i="1"/>
  <c r="AR191" i="1" s="1"/>
  <c r="D191" i="1"/>
  <c r="S191" i="1" s="1"/>
  <c r="U191" i="1" s="1"/>
  <c r="E191" i="1"/>
  <c r="F191" i="1"/>
  <c r="G191" i="1"/>
  <c r="H191" i="1"/>
  <c r="O191" i="1" s="1"/>
  <c r="I191" i="1"/>
  <c r="J191" i="1"/>
  <c r="K191" i="1"/>
  <c r="L191" i="1"/>
  <c r="M191" i="1"/>
  <c r="N191" i="1"/>
  <c r="P191" i="1"/>
  <c r="Q191" i="1"/>
  <c r="R191" i="1"/>
  <c r="T191" i="1"/>
  <c r="W191" i="1"/>
  <c r="B192" i="1"/>
  <c r="C192" i="1"/>
  <c r="AR192" i="1" s="1"/>
  <c r="D192" i="1"/>
  <c r="S192" i="1" s="1"/>
  <c r="U192" i="1" s="1"/>
  <c r="E192" i="1"/>
  <c r="F192" i="1"/>
  <c r="G192" i="1"/>
  <c r="H192" i="1"/>
  <c r="O192" i="1" s="1"/>
  <c r="I192" i="1"/>
  <c r="J192" i="1"/>
  <c r="K192" i="1"/>
  <c r="L192" i="1"/>
  <c r="M192" i="1"/>
  <c r="N192" i="1"/>
  <c r="P192" i="1"/>
  <c r="Q192" i="1"/>
  <c r="R192" i="1"/>
  <c r="T192" i="1"/>
  <c r="W192" i="1"/>
  <c r="B193" i="1"/>
  <c r="C193" i="1"/>
  <c r="AR193" i="1" s="1"/>
  <c r="D193" i="1"/>
  <c r="S193" i="1" s="1"/>
  <c r="U193" i="1" s="1"/>
  <c r="E193" i="1"/>
  <c r="F193" i="1"/>
  <c r="G193" i="1"/>
  <c r="H193" i="1"/>
  <c r="O193" i="1" s="1"/>
  <c r="I193" i="1"/>
  <c r="J193" i="1"/>
  <c r="K193" i="1"/>
  <c r="L193" i="1"/>
  <c r="M193" i="1"/>
  <c r="N193" i="1"/>
  <c r="P193" i="1"/>
  <c r="Q193" i="1"/>
  <c r="R193" i="1"/>
  <c r="T193" i="1"/>
  <c r="W193" i="1"/>
  <c r="B194" i="1"/>
  <c r="C194" i="1"/>
  <c r="AR194" i="1" s="1"/>
  <c r="D194" i="1"/>
  <c r="S194" i="1" s="1"/>
  <c r="U194" i="1" s="1"/>
  <c r="E194" i="1"/>
  <c r="F194" i="1"/>
  <c r="G194" i="1"/>
  <c r="H194" i="1"/>
  <c r="O194" i="1" s="1"/>
  <c r="I194" i="1"/>
  <c r="J194" i="1"/>
  <c r="K194" i="1"/>
  <c r="L194" i="1"/>
  <c r="M194" i="1"/>
  <c r="N194" i="1"/>
  <c r="P194" i="1"/>
  <c r="Q194" i="1"/>
  <c r="R194" i="1"/>
  <c r="T194" i="1"/>
  <c r="W194" i="1"/>
  <c r="B195" i="1"/>
  <c r="C195" i="1"/>
  <c r="AR195" i="1" s="1"/>
  <c r="D195" i="1"/>
  <c r="S195" i="1" s="1"/>
  <c r="U195" i="1" s="1"/>
  <c r="E195" i="1"/>
  <c r="F195" i="1"/>
  <c r="G195" i="1"/>
  <c r="H195" i="1"/>
  <c r="O195" i="1" s="1"/>
  <c r="I195" i="1"/>
  <c r="J195" i="1"/>
  <c r="K195" i="1"/>
  <c r="L195" i="1"/>
  <c r="M195" i="1"/>
  <c r="N195" i="1"/>
  <c r="P195" i="1"/>
  <c r="Q195" i="1"/>
  <c r="R195" i="1"/>
  <c r="T195" i="1"/>
  <c r="W195" i="1"/>
  <c r="B196" i="1"/>
  <c r="C196" i="1"/>
  <c r="AR196" i="1" s="1"/>
  <c r="D196" i="1"/>
  <c r="S196" i="1" s="1"/>
  <c r="U196" i="1" s="1"/>
  <c r="E196" i="1"/>
  <c r="F196" i="1"/>
  <c r="G196" i="1"/>
  <c r="H196" i="1"/>
  <c r="O196" i="1" s="1"/>
  <c r="I196" i="1"/>
  <c r="J196" i="1"/>
  <c r="K196" i="1"/>
  <c r="L196" i="1"/>
  <c r="M196" i="1"/>
  <c r="N196" i="1"/>
  <c r="P196" i="1"/>
  <c r="Q196" i="1"/>
  <c r="R196" i="1"/>
  <c r="T196" i="1"/>
  <c r="W196" i="1"/>
  <c r="B197" i="1"/>
  <c r="C197" i="1"/>
  <c r="AR197" i="1" s="1"/>
  <c r="D197" i="1"/>
  <c r="S197" i="1" s="1"/>
  <c r="U197" i="1" s="1"/>
  <c r="E197" i="1"/>
  <c r="F197" i="1"/>
  <c r="G197" i="1"/>
  <c r="H197" i="1"/>
  <c r="O197" i="1" s="1"/>
  <c r="I197" i="1"/>
  <c r="J197" i="1"/>
  <c r="K197" i="1"/>
  <c r="L197" i="1"/>
  <c r="M197" i="1"/>
  <c r="N197" i="1"/>
  <c r="P197" i="1"/>
  <c r="Q197" i="1"/>
  <c r="R197" i="1"/>
  <c r="T197" i="1"/>
  <c r="W197" i="1"/>
  <c r="B198" i="1"/>
  <c r="C198" i="1"/>
  <c r="AR198" i="1" s="1"/>
  <c r="D198" i="1"/>
  <c r="S198" i="1" s="1"/>
  <c r="U198" i="1" s="1"/>
  <c r="E198" i="1"/>
  <c r="F198" i="1"/>
  <c r="G198" i="1"/>
  <c r="H198" i="1"/>
  <c r="O198" i="1" s="1"/>
  <c r="I198" i="1"/>
  <c r="J198" i="1"/>
  <c r="K198" i="1"/>
  <c r="L198" i="1"/>
  <c r="M198" i="1"/>
  <c r="N198" i="1"/>
  <c r="P198" i="1"/>
  <c r="Q198" i="1"/>
  <c r="R198" i="1"/>
  <c r="T198" i="1"/>
  <c r="W198" i="1"/>
  <c r="B199" i="1"/>
  <c r="C199" i="1"/>
  <c r="AR199" i="1" s="1"/>
  <c r="D199" i="1"/>
  <c r="S199" i="1" s="1"/>
  <c r="U199" i="1" s="1"/>
  <c r="E199" i="1"/>
  <c r="F199" i="1"/>
  <c r="G199" i="1"/>
  <c r="H199" i="1"/>
  <c r="O199" i="1" s="1"/>
  <c r="I199" i="1"/>
  <c r="J199" i="1"/>
  <c r="K199" i="1"/>
  <c r="L199" i="1"/>
  <c r="M199" i="1"/>
  <c r="N199" i="1"/>
  <c r="P199" i="1"/>
  <c r="Q199" i="1"/>
  <c r="R199" i="1"/>
  <c r="T199" i="1"/>
  <c r="W199" i="1"/>
  <c r="B200" i="1"/>
  <c r="C200" i="1"/>
  <c r="AR200" i="1" s="1"/>
  <c r="D200" i="1"/>
  <c r="S200" i="1" s="1"/>
  <c r="U200" i="1" s="1"/>
  <c r="E200" i="1"/>
  <c r="F200" i="1"/>
  <c r="G200" i="1"/>
  <c r="H200" i="1"/>
  <c r="O200" i="1" s="1"/>
  <c r="I200" i="1"/>
  <c r="J200" i="1"/>
  <c r="K200" i="1"/>
  <c r="L200" i="1"/>
  <c r="M200" i="1"/>
  <c r="N200" i="1"/>
  <c r="P200" i="1"/>
  <c r="Q200" i="1"/>
  <c r="R200" i="1"/>
  <c r="T200" i="1"/>
  <c r="W200" i="1"/>
  <c r="B201" i="1"/>
  <c r="C201" i="1"/>
  <c r="AR201" i="1" s="1"/>
  <c r="D201" i="1"/>
  <c r="S201" i="1" s="1"/>
  <c r="U201" i="1" s="1"/>
  <c r="E201" i="1"/>
  <c r="F201" i="1"/>
  <c r="G201" i="1"/>
  <c r="H201" i="1"/>
  <c r="O201" i="1" s="1"/>
  <c r="I201" i="1"/>
  <c r="J201" i="1"/>
  <c r="K201" i="1"/>
  <c r="L201" i="1"/>
  <c r="M201" i="1"/>
  <c r="N201" i="1"/>
  <c r="P201" i="1"/>
  <c r="Q201" i="1"/>
  <c r="R201" i="1"/>
  <c r="T201" i="1"/>
  <c r="W201" i="1"/>
  <c r="B202" i="1"/>
  <c r="C202" i="1"/>
  <c r="AR202" i="1" s="1"/>
  <c r="D202" i="1"/>
  <c r="E202" i="1"/>
  <c r="F202" i="1"/>
  <c r="S202" i="1" s="1"/>
  <c r="U202" i="1" s="1"/>
  <c r="G202" i="1"/>
  <c r="H202" i="1"/>
  <c r="I202" i="1"/>
  <c r="J202" i="1"/>
  <c r="O202" i="1" s="1"/>
  <c r="K202" i="1"/>
  <c r="L202" i="1"/>
  <c r="M202" i="1"/>
  <c r="N202" i="1"/>
  <c r="P202" i="1"/>
  <c r="Q202" i="1"/>
  <c r="R202" i="1"/>
  <c r="T202" i="1"/>
  <c r="W202" i="1"/>
  <c r="B203" i="1"/>
  <c r="C203" i="1"/>
  <c r="AR203" i="1" s="1"/>
  <c r="D203" i="1"/>
  <c r="E203" i="1"/>
  <c r="F203" i="1"/>
  <c r="S203" i="1" s="1"/>
  <c r="U203" i="1" s="1"/>
  <c r="G203" i="1"/>
  <c r="H203" i="1"/>
  <c r="I203" i="1"/>
  <c r="J203" i="1"/>
  <c r="O203" i="1" s="1"/>
  <c r="K203" i="1"/>
  <c r="L203" i="1"/>
  <c r="M203" i="1"/>
  <c r="N203" i="1"/>
  <c r="P203" i="1"/>
  <c r="Q203" i="1"/>
  <c r="R203" i="1"/>
  <c r="T203" i="1"/>
  <c r="W203" i="1"/>
  <c r="B204" i="1"/>
  <c r="C204" i="1"/>
  <c r="AR204" i="1" s="1"/>
  <c r="D204" i="1"/>
  <c r="E204" i="1"/>
  <c r="F204" i="1"/>
  <c r="S204" i="1" s="1"/>
  <c r="U204" i="1" s="1"/>
  <c r="G204" i="1"/>
  <c r="P204" i="1"/>
  <c r="Q204" i="1"/>
  <c r="R204" i="1"/>
  <c r="W204" i="1"/>
  <c r="B205" i="1"/>
  <c r="C205" i="1"/>
  <c r="AR205" i="1" s="1"/>
  <c r="D205" i="1"/>
  <c r="E205" i="1"/>
  <c r="F205" i="1"/>
  <c r="G205" i="1"/>
  <c r="P205" i="1"/>
  <c r="Q205" i="1"/>
  <c r="R205" i="1"/>
  <c r="S205" i="1"/>
  <c r="W205" i="1"/>
  <c r="B206" i="1"/>
  <c r="C206" i="1"/>
  <c r="AR206" i="1" s="1"/>
  <c r="D206" i="1"/>
  <c r="E206" i="1"/>
  <c r="F206" i="1"/>
  <c r="G206" i="1"/>
  <c r="P206" i="1"/>
  <c r="Q206" i="1"/>
  <c r="R206" i="1"/>
  <c r="S206" i="1"/>
  <c r="W206" i="1"/>
  <c r="B207" i="1"/>
  <c r="C207" i="1"/>
  <c r="AR207" i="1" s="1"/>
  <c r="D207" i="1"/>
  <c r="E207" i="1"/>
  <c r="F207" i="1"/>
  <c r="S207" i="1" s="1"/>
  <c r="G207" i="1"/>
  <c r="H207" i="1"/>
  <c r="I207" i="1"/>
  <c r="P207" i="1"/>
  <c r="Q207" i="1"/>
  <c r="R207" i="1"/>
  <c r="T207" i="1"/>
  <c r="W207" i="1"/>
  <c r="B208" i="1"/>
  <c r="C208" i="1"/>
  <c r="AR208" i="1" s="1"/>
  <c r="D208" i="1"/>
  <c r="E208" i="1"/>
  <c r="F208" i="1"/>
  <c r="G208" i="1"/>
  <c r="P208" i="1"/>
  <c r="Q208" i="1"/>
  <c r="R208" i="1"/>
  <c r="W208" i="1"/>
  <c r="B209" i="1"/>
  <c r="C209" i="1"/>
  <c r="AR209" i="1" s="1"/>
  <c r="D209" i="1"/>
  <c r="E209" i="1"/>
  <c r="S209" i="1" s="1"/>
  <c r="U209" i="1" s="1"/>
  <c r="F209" i="1"/>
  <c r="G209" i="1"/>
  <c r="H209" i="1"/>
  <c r="I209" i="1"/>
  <c r="P209" i="1"/>
  <c r="Q209" i="1"/>
  <c r="R209" i="1"/>
  <c r="T209" i="1"/>
  <c r="W209" i="1"/>
  <c r="B210" i="1"/>
  <c r="C210" i="1"/>
  <c r="AR210" i="1" s="1"/>
  <c r="D210" i="1"/>
  <c r="E210" i="1"/>
  <c r="F210" i="1"/>
  <c r="S210" i="1" s="1"/>
  <c r="U210" i="1" s="1"/>
  <c r="G210" i="1"/>
  <c r="H210" i="1"/>
  <c r="I210" i="1"/>
  <c r="P210" i="1"/>
  <c r="Q210" i="1"/>
  <c r="R210" i="1"/>
  <c r="T210" i="1"/>
  <c r="W210" i="1"/>
  <c r="U206" i="1" l="1"/>
  <c r="U205" i="1"/>
  <c r="O52" i="1"/>
  <c r="T52" i="1"/>
  <c r="U52" i="1"/>
  <c r="O6" i="1"/>
  <c r="T6" i="1"/>
  <c r="U6" i="1"/>
  <c r="S208" i="1"/>
  <c r="U208" i="1" s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O175" i="1"/>
  <c r="S175" i="1"/>
  <c r="U175" i="1" s="1"/>
  <c r="T174" i="1"/>
  <c r="U174" i="1" s="1"/>
  <c r="V168" i="1"/>
  <c r="U133" i="1"/>
  <c r="V132" i="1"/>
  <c r="O126" i="1"/>
  <c r="V122" i="1"/>
  <c r="T93" i="1"/>
  <c r="O93" i="1"/>
  <c r="U93" i="1"/>
  <c r="O79" i="1"/>
  <c r="O74" i="1"/>
  <c r="U74" i="1"/>
  <c r="O56" i="1"/>
  <c r="T56" i="1"/>
  <c r="U56" i="1"/>
  <c r="U27" i="1"/>
  <c r="O23" i="1"/>
  <c r="O22" i="1"/>
  <c r="S170" i="1"/>
  <c r="U170" i="1" s="1"/>
  <c r="O134" i="1"/>
  <c r="S132" i="1"/>
  <c r="S131" i="1"/>
  <c r="U117" i="1"/>
  <c r="V113" i="1"/>
  <c r="V97" i="1"/>
  <c r="O83" i="1"/>
  <c r="S83" i="1"/>
  <c r="U83" i="1" s="1"/>
  <c r="U207" i="1"/>
  <c r="O173" i="1"/>
  <c r="S173" i="1"/>
  <c r="V172" i="1"/>
  <c r="O171" i="1"/>
  <c r="S171" i="1"/>
  <c r="U171" i="1" s="1"/>
  <c r="S166" i="1"/>
  <c r="V165" i="1"/>
  <c r="O122" i="1"/>
  <c r="O95" i="1"/>
  <c r="U95" i="1"/>
  <c r="T79" i="1"/>
  <c r="U79" i="1" s="1"/>
  <c r="T77" i="1"/>
  <c r="O77" i="1"/>
  <c r="U77" i="1"/>
  <c r="O50" i="1"/>
  <c r="T50" i="1"/>
  <c r="U50" i="1"/>
  <c r="S164" i="1"/>
  <c r="V163" i="1"/>
  <c r="S162" i="1"/>
  <c r="V161" i="1"/>
  <c r="S160" i="1"/>
  <c r="V159" i="1"/>
  <c r="S158" i="1"/>
  <c r="V157" i="1"/>
  <c r="S156" i="1"/>
  <c r="V155" i="1"/>
  <c r="S154" i="1"/>
  <c r="V153" i="1"/>
  <c r="S152" i="1"/>
  <c r="V151" i="1"/>
  <c r="S150" i="1"/>
  <c r="V149" i="1"/>
  <c r="S148" i="1"/>
  <c r="V147" i="1"/>
  <c r="S146" i="1"/>
  <c r="V145" i="1"/>
  <c r="S144" i="1"/>
  <c r="V143" i="1"/>
  <c r="S142" i="1"/>
  <c r="V141" i="1"/>
  <c r="S140" i="1"/>
  <c r="V139" i="1"/>
  <c r="S138" i="1"/>
  <c r="V137" i="1"/>
  <c r="S136" i="1"/>
  <c r="V135" i="1"/>
  <c r="T129" i="1"/>
  <c r="S129" i="1"/>
  <c r="T125" i="1"/>
  <c r="S125" i="1"/>
  <c r="U125" i="1" s="1"/>
  <c r="T121" i="1"/>
  <c r="S121" i="1"/>
  <c r="U121" i="1" s="1"/>
  <c r="V120" i="1"/>
  <c r="S111" i="1"/>
  <c r="V110" i="1"/>
  <c r="S108" i="1"/>
  <c r="S103" i="1"/>
  <c r="V102" i="1"/>
  <c r="S100" i="1"/>
  <c r="S94" i="1"/>
  <c r="S88" i="1"/>
  <c r="V82" i="1"/>
  <c r="O68" i="1"/>
  <c r="O61" i="1"/>
  <c r="T61" i="1"/>
  <c r="U61" i="1"/>
  <c r="O58" i="1"/>
  <c r="U46" i="1"/>
  <c r="O44" i="1"/>
  <c r="U44" i="1"/>
  <c r="T41" i="1"/>
  <c r="O41" i="1"/>
  <c r="U41" i="1"/>
  <c r="V40" i="1"/>
  <c r="O38" i="1"/>
  <c r="O36" i="1"/>
  <c r="O31" i="1"/>
  <c r="O16" i="1"/>
  <c r="U14" i="1"/>
  <c r="S120" i="1"/>
  <c r="S119" i="1"/>
  <c r="S113" i="1"/>
  <c r="S105" i="1"/>
  <c r="S102" i="1"/>
  <c r="S97" i="1"/>
  <c r="S92" i="1"/>
  <c r="O62" i="1"/>
  <c r="T62" i="1"/>
  <c r="U62" i="1"/>
  <c r="O53" i="1"/>
  <c r="U53" i="1"/>
  <c r="O51" i="1"/>
  <c r="U51" i="1"/>
  <c r="O49" i="1"/>
  <c r="U49" i="1"/>
  <c r="O10" i="1"/>
  <c r="T10" i="1"/>
  <c r="U10" i="1"/>
  <c r="O167" i="1"/>
  <c r="S167" i="1"/>
  <c r="U167" i="1" s="1"/>
  <c r="V166" i="1"/>
  <c r="S165" i="1"/>
  <c r="V164" i="1"/>
  <c r="S163" i="1"/>
  <c r="V162" i="1"/>
  <c r="S161" i="1"/>
  <c r="V160" i="1"/>
  <c r="S159" i="1"/>
  <c r="V158" i="1"/>
  <c r="S157" i="1"/>
  <c r="V156" i="1"/>
  <c r="S155" i="1"/>
  <c r="V154" i="1"/>
  <c r="S153" i="1"/>
  <c r="V152" i="1"/>
  <c r="S151" i="1"/>
  <c r="V150" i="1"/>
  <c r="S149" i="1"/>
  <c r="V148" i="1"/>
  <c r="S147" i="1"/>
  <c r="V146" i="1"/>
  <c r="S145" i="1"/>
  <c r="V144" i="1"/>
  <c r="S143" i="1"/>
  <c r="V142" i="1"/>
  <c r="S141" i="1"/>
  <c r="V140" i="1"/>
  <c r="S139" i="1"/>
  <c r="V138" i="1"/>
  <c r="S137" i="1"/>
  <c r="V136" i="1"/>
  <c r="S135" i="1"/>
  <c r="T131" i="1"/>
  <c r="S128" i="1"/>
  <c r="U128" i="1" s="1"/>
  <c r="V127" i="1"/>
  <c r="S127" i="1"/>
  <c r="U127" i="1" s="1"/>
  <c r="T126" i="1"/>
  <c r="U126" i="1" s="1"/>
  <c r="S124" i="1"/>
  <c r="V123" i="1"/>
  <c r="S123" i="1"/>
  <c r="U123" i="1" s="1"/>
  <c r="T122" i="1"/>
  <c r="U122" i="1" s="1"/>
  <c r="T119" i="1"/>
  <c r="S115" i="1"/>
  <c r="V114" i="1"/>
  <c r="S107" i="1"/>
  <c r="V106" i="1"/>
  <c r="S104" i="1"/>
  <c r="S99" i="1"/>
  <c r="V98" i="1"/>
  <c r="S96" i="1"/>
  <c r="V90" i="1"/>
  <c r="S86" i="1"/>
  <c r="O81" i="1"/>
  <c r="T80" i="1"/>
  <c r="O66" i="1"/>
  <c r="U66" i="1"/>
  <c r="O60" i="1"/>
  <c r="U60" i="1"/>
  <c r="T45" i="1"/>
  <c r="O45" i="1"/>
  <c r="U45" i="1"/>
  <c r="V44" i="1"/>
  <c r="O42" i="1"/>
  <c r="O40" i="1"/>
  <c r="U40" i="1"/>
  <c r="T37" i="1"/>
  <c r="O37" i="1"/>
  <c r="U37" i="1"/>
  <c r="V36" i="1"/>
  <c r="O34" i="1"/>
  <c r="V25" i="1"/>
  <c r="O15" i="1"/>
  <c r="O9" i="1"/>
  <c r="T9" i="1"/>
  <c r="U9" i="1"/>
  <c r="V92" i="1"/>
  <c r="V88" i="1"/>
  <c r="V84" i="1"/>
  <c r="O82" i="1"/>
  <c r="S82" i="1"/>
  <c r="U82" i="1" s="1"/>
  <c r="V80" i="1"/>
  <c r="O78" i="1"/>
  <c r="S78" i="1"/>
  <c r="U78" i="1" s="1"/>
  <c r="V76" i="1"/>
  <c r="T74" i="1"/>
  <c r="V73" i="1"/>
  <c r="V68" i="1"/>
  <c r="T63" i="1"/>
  <c r="U63" i="1" s="1"/>
  <c r="S63" i="1"/>
  <c r="V58" i="1"/>
  <c r="O57" i="1"/>
  <c r="S57" i="1"/>
  <c r="U57" i="1" s="1"/>
  <c r="V48" i="1"/>
  <c r="T42" i="1"/>
  <c r="U42" i="1" s="1"/>
  <c r="T38" i="1"/>
  <c r="U38" i="1" s="1"/>
  <c r="T34" i="1"/>
  <c r="U34" i="1" s="1"/>
  <c r="T32" i="1"/>
  <c r="S32" i="1"/>
  <c r="U32" i="1" s="1"/>
  <c r="T31" i="1"/>
  <c r="U31" i="1" s="1"/>
  <c r="S29" i="1"/>
  <c r="V28" i="1"/>
  <c r="T22" i="1"/>
  <c r="U22" i="1" s="1"/>
  <c r="V16" i="1"/>
  <c r="V15" i="1"/>
  <c r="V7" i="1"/>
  <c r="AB7" i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B105" i="1" s="1"/>
  <c r="AB106" i="1" s="1"/>
  <c r="AB107" i="1" s="1"/>
  <c r="AB108" i="1" s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AB123" i="1" s="1"/>
  <c r="AB124" i="1" s="1"/>
  <c r="AB125" i="1" s="1"/>
  <c r="AB126" i="1" s="1"/>
  <c r="AB127" i="1" s="1"/>
  <c r="AB128" i="1" s="1"/>
  <c r="AB129" i="1" s="1"/>
  <c r="AB130" i="1" s="1"/>
  <c r="AB131" i="1" s="1"/>
  <c r="AB132" i="1" s="1"/>
  <c r="AB133" i="1" s="1"/>
  <c r="AB134" i="1" s="1"/>
  <c r="AB135" i="1" s="1"/>
  <c r="AB136" i="1" s="1"/>
  <c r="AB137" i="1" s="1"/>
  <c r="AB138" i="1" s="1"/>
  <c r="AB139" i="1" s="1"/>
  <c r="AB140" i="1" s="1"/>
  <c r="AB141" i="1" s="1"/>
  <c r="AB142" i="1" s="1"/>
  <c r="AB143" i="1" s="1"/>
  <c r="AB144" i="1" s="1"/>
  <c r="AB145" i="1" s="1"/>
  <c r="AB146" i="1" s="1"/>
  <c r="AB147" i="1" s="1"/>
  <c r="AB148" i="1" s="1"/>
  <c r="AB149" i="1" s="1"/>
  <c r="AB150" i="1" s="1"/>
  <c r="AB151" i="1" s="1"/>
  <c r="AB152" i="1" s="1"/>
  <c r="AB153" i="1" s="1"/>
  <c r="AB154" i="1" s="1"/>
  <c r="AB155" i="1" s="1"/>
  <c r="AB156" i="1" s="1"/>
  <c r="AB157" i="1" s="1"/>
  <c r="AB158" i="1" s="1"/>
  <c r="AB159" i="1" s="1"/>
  <c r="AB160" i="1" s="1"/>
  <c r="AB161" i="1" s="1"/>
  <c r="AB162" i="1" s="1"/>
  <c r="AB163" i="1" s="1"/>
  <c r="AB164" i="1" s="1"/>
  <c r="AB165" i="1" s="1"/>
  <c r="AB166" i="1" s="1"/>
  <c r="AB167" i="1" s="1"/>
  <c r="AB168" i="1" s="1"/>
  <c r="AB169" i="1" s="1"/>
  <c r="AB170" i="1" s="1"/>
  <c r="AB171" i="1" s="1"/>
  <c r="AB172" i="1" s="1"/>
  <c r="AB173" i="1" s="1"/>
  <c r="AB174" i="1" s="1"/>
  <c r="AB175" i="1" s="1"/>
  <c r="AB176" i="1" s="1"/>
  <c r="AB177" i="1" s="1"/>
  <c r="AB178" i="1" s="1"/>
  <c r="AB179" i="1" s="1"/>
  <c r="AB180" i="1" s="1"/>
  <c r="AB181" i="1" s="1"/>
  <c r="AB182" i="1" s="1"/>
  <c r="AB183" i="1" s="1"/>
  <c r="AB184" i="1" s="1"/>
  <c r="AB185" i="1" s="1"/>
  <c r="AB186" i="1" s="1"/>
  <c r="AB187" i="1" s="1"/>
  <c r="AB188" i="1" s="1"/>
  <c r="AB189" i="1" s="1"/>
  <c r="AB190" i="1" s="1"/>
  <c r="AB191" i="1" s="1"/>
  <c r="AB192" i="1" s="1"/>
  <c r="AB193" i="1" s="1"/>
  <c r="AB194" i="1" s="1"/>
  <c r="AB195" i="1" s="1"/>
  <c r="AB196" i="1" s="1"/>
  <c r="AB197" i="1" s="1"/>
  <c r="AB198" i="1" s="1"/>
  <c r="AB199" i="1" s="1"/>
  <c r="AB200" i="1" s="1"/>
  <c r="AB201" i="1" s="1"/>
  <c r="AB202" i="1" s="1"/>
  <c r="AB203" i="1" s="1"/>
  <c r="AB204" i="1" s="1"/>
  <c r="AB205" i="1" s="1"/>
  <c r="AB206" i="1" s="1"/>
  <c r="AB207" i="1" s="1"/>
  <c r="AB208" i="1" s="1"/>
  <c r="AB209" i="1" s="1"/>
  <c r="AB210" i="1" s="1"/>
  <c r="T76" i="1"/>
  <c r="S73" i="1"/>
  <c r="U73" i="1" s="1"/>
  <c r="V70" i="1"/>
  <c r="S69" i="1"/>
  <c r="V64" i="1"/>
  <c r="S59" i="1"/>
  <c r="U59" i="1" s="1"/>
  <c r="V54" i="1"/>
  <c r="S48" i="1"/>
  <c r="T43" i="1"/>
  <c r="U43" i="1" s="1"/>
  <c r="T39" i="1"/>
  <c r="U39" i="1" s="1"/>
  <c r="T35" i="1"/>
  <c r="O30" i="1"/>
  <c r="S30" i="1"/>
  <c r="U30" i="1" s="1"/>
  <c r="T28" i="1"/>
  <c r="T27" i="1"/>
  <c r="S25" i="1"/>
  <c r="O17" i="1"/>
  <c r="S13" i="1"/>
  <c r="AJ12" i="1"/>
  <c r="S11" i="1"/>
  <c r="S7" i="1"/>
  <c r="S71" i="1"/>
  <c r="U71" i="1" s="1"/>
  <c r="V66" i="1"/>
  <c r="O65" i="1"/>
  <c r="S65" i="1"/>
  <c r="U65" i="1" s="1"/>
  <c r="S55" i="1"/>
  <c r="U55" i="1" s="1"/>
  <c r="V52" i="1"/>
  <c r="V51" i="1"/>
  <c r="V50" i="1"/>
  <c r="V49" i="1"/>
  <c r="S47" i="1"/>
  <c r="T44" i="1"/>
  <c r="T40" i="1"/>
  <c r="T36" i="1"/>
  <c r="U36" i="1" s="1"/>
  <c r="S33" i="1"/>
  <c r="T30" i="1"/>
  <c r="O26" i="1"/>
  <c r="S26" i="1"/>
  <c r="U26" i="1" s="1"/>
  <c r="T24" i="1"/>
  <c r="S24" i="1"/>
  <c r="U24" i="1" s="1"/>
  <c r="T23" i="1"/>
  <c r="U23" i="1" s="1"/>
  <c r="T173" i="1"/>
  <c r="U173" i="1" s="1"/>
  <c r="O170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1" i="1"/>
  <c r="T128" i="1"/>
  <c r="O128" i="1"/>
  <c r="O113" i="1"/>
  <c r="T113" i="1"/>
  <c r="O109" i="1"/>
  <c r="T109" i="1"/>
  <c r="U109" i="1"/>
  <c r="T73" i="1"/>
  <c r="O73" i="1"/>
  <c r="AF7" i="1"/>
  <c r="A95" i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V169" i="1"/>
  <c r="O127" i="1"/>
  <c r="T124" i="1"/>
  <c r="O124" i="1"/>
  <c r="O97" i="1"/>
  <c r="T97" i="1"/>
  <c r="V175" i="1"/>
  <c r="V173" i="1"/>
  <c r="V170" i="1"/>
  <c r="T166" i="1"/>
  <c r="U166" i="1" s="1"/>
  <c r="T165" i="1"/>
  <c r="T164" i="1"/>
  <c r="U164" i="1" s="1"/>
  <c r="T163" i="1"/>
  <c r="U163" i="1" s="1"/>
  <c r="T162" i="1"/>
  <c r="U162" i="1" s="1"/>
  <c r="T161" i="1"/>
  <c r="T160" i="1"/>
  <c r="U160" i="1" s="1"/>
  <c r="T159" i="1"/>
  <c r="U159" i="1" s="1"/>
  <c r="T158" i="1"/>
  <c r="U158" i="1" s="1"/>
  <c r="T157" i="1"/>
  <c r="T156" i="1"/>
  <c r="U156" i="1" s="1"/>
  <c r="T155" i="1"/>
  <c r="U155" i="1" s="1"/>
  <c r="T154" i="1"/>
  <c r="U154" i="1" s="1"/>
  <c r="T153" i="1"/>
  <c r="T152" i="1"/>
  <c r="U152" i="1" s="1"/>
  <c r="T151" i="1"/>
  <c r="U151" i="1" s="1"/>
  <c r="T150" i="1"/>
  <c r="U150" i="1" s="1"/>
  <c r="T149" i="1"/>
  <c r="T148" i="1"/>
  <c r="U148" i="1" s="1"/>
  <c r="T147" i="1"/>
  <c r="U147" i="1" s="1"/>
  <c r="T146" i="1"/>
  <c r="U146" i="1" s="1"/>
  <c r="T145" i="1"/>
  <c r="T144" i="1"/>
  <c r="U144" i="1" s="1"/>
  <c r="T143" i="1"/>
  <c r="U143" i="1" s="1"/>
  <c r="T142" i="1"/>
  <c r="U142" i="1" s="1"/>
  <c r="T141" i="1"/>
  <c r="T140" i="1"/>
  <c r="U140" i="1" s="1"/>
  <c r="T139" i="1"/>
  <c r="U139" i="1" s="1"/>
  <c r="T138" i="1"/>
  <c r="U138" i="1" s="1"/>
  <c r="T137" i="1"/>
  <c r="T136" i="1"/>
  <c r="U136" i="1" s="1"/>
  <c r="T135" i="1"/>
  <c r="U135" i="1" s="1"/>
  <c r="O123" i="1"/>
  <c r="T120" i="1"/>
  <c r="O120" i="1"/>
  <c r="U120" i="1"/>
  <c r="O115" i="1"/>
  <c r="T115" i="1"/>
  <c r="U115" i="1"/>
  <c r="O111" i="1"/>
  <c r="T111" i="1"/>
  <c r="O101" i="1"/>
  <c r="T101" i="1"/>
  <c r="U101" i="1"/>
  <c r="T132" i="1"/>
  <c r="O132" i="1"/>
  <c r="O119" i="1"/>
  <c r="O105" i="1"/>
  <c r="T105" i="1"/>
  <c r="U105" i="1" s="1"/>
  <c r="O133" i="1"/>
  <c r="O129" i="1"/>
  <c r="O125" i="1"/>
  <c r="O121" i="1"/>
  <c r="O117" i="1"/>
  <c r="O108" i="1"/>
  <c r="T108" i="1"/>
  <c r="U108" i="1" s="1"/>
  <c r="O104" i="1"/>
  <c r="T104" i="1"/>
  <c r="U104" i="1" s="1"/>
  <c r="O100" i="1"/>
  <c r="T100" i="1"/>
  <c r="U100" i="1" s="1"/>
  <c r="O96" i="1"/>
  <c r="T96" i="1"/>
  <c r="O92" i="1"/>
  <c r="T92" i="1"/>
  <c r="U92" i="1" s="1"/>
  <c r="O88" i="1"/>
  <c r="T88" i="1"/>
  <c r="O116" i="1"/>
  <c r="T116" i="1"/>
  <c r="S116" i="1"/>
  <c r="O114" i="1"/>
  <c r="T114" i="1"/>
  <c r="S114" i="1"/>
  <c r="U114" i="1" s="1"/>
  <c r="O112" i="1"/>
  <c r="T112" i="1"/>
  <c r="S112" i="1"/>
  <c r="O110" i="1"/>
  <c r="T110" i="1"/>
  <c r="S110" i="1"/>
  <c r="U110" i="1" s="1"/>
  <c r="O107" i="1"/>
  <c r="T107" i="1"/>
  <c r="U107" i="1" s="1"/>
  <c r="O103" i="1"/>
  <c r="T103" i="1"/>
  <c r="O99" i="1"/>
  <c r="T99" i="1"/>
  <c r="U99" i="1" s="1"/>
  <c r="O84" i="1"/>
  <c r="S84" i="1"/>
  <c r="U84" i="1" s="1"/>
  <c r="O80" i="1"/>
  <c r="S80" i="1"/>
  <c r="U80" i="1" s="1"/>
  <c r="O76" i="1"/>
  <c r="S76" i="1"/>
  <c r="O106" i="1"/>
  <c r="T106" i="1"/>
  <c r="U106" i="1" s="1"/>
  <c r="O102" i="1"/>
  <c r="T102" i="1"/>
  <c r="U102" i="1" s="1"/>
  <c r="O98" i="1"/>
  <c r="T98" i="1"/>
  <c r="U98" i="1" s="1"/>
  <c r="O94" i="1"/>
  <c r="T94" i="1"/>
  <c r="U94" i="1" s="1"/>
  <c r="O90" i="1"/>
  <c r="T90" i="1"/>
  <c r="U90" i="1" s="1"/>
  <c r="O86" i="1"/>
  <c r="T86" i="1"/>
  <c r="U86" i="1" s="1"/>
  <c r="V95" i="1"/>
  <c r="V93" i="1"/>
  <c r="V91" i="1"/>
  <c r="V89" i="1"/>
  <c r="V87" i="1"/>
  <c r="V85" i="1"/>
  <c r="V83" i="1"/>
  <c r="V81" i="1"/>
  <c r="V79" i="1"/>
  <c r="V77" i="1"/>
  <c r="V75" i="1"/>
  <c r="O72" i="1"/>
  <c r="U72" i="1"/>
  <c r="O71" i="1"/>
  <c r="O69" i="1"/>
  <c r="U69" i="1"/>
  <c r="O67" i="1"/>
  <c r="U67" i="1"/>
  <c r="O63" i="1"/>
  <c r="AG16" i="1"/>
  <c r="V60" i="1"/>
  <c r="O59" i="1"/>
  <c r="O55" i="1"/>
  <c r="T33" i="1"/>
  <c r="O33" i="1"/>
  <c r="U33" i="1"/>
  <c r="V69" i="1"/>
  <c r="V65" i="1"/>
  <c r="V61" i="1"/>
  <c r="AH16" i="1"/>
  <c r="AH17" i="1" s="1"/>
  <c r="V57" i="1"/>
  <c r="V53" i="1"/>
  <c r="T47" i="1"/>
  <c r="U47" i="1" s="1"/>
  <c r="O47" i="1"/>
  <c r="AJ9" i="1"/>
  <c r="AJ10" i="1" s="1"/>
  <c r="AJ13" i="1"/>
  <c r="O11" i="1"/>
  <c r="T11" i="1"/>
  <c r="U11" i="1"/>
  <c r="V71" i="1"/>
  <c r="V67" i="1"/>
  <c r="V63" i="1"/>
  <c r="V59" i="1"/>
  <c r="V55" i="1"/>
  <c r="O48" i="1"/>
  <c r="T48" i="1"/>
  <c r="AJ16" i="1"/>
  <c r="AJ17" i="1" s="1"/>
  <c r="O46" i="1"/>
  <c r="T29" i="1"/>
  <c r="U29" i="1" s="1"/>
  <c r="O29" i="1"/>
  <c r="AI16" i="1"/>
  <c r="AI17" i="1" s="1"/>
  <c r="T25" i="1"/>
  <c r="U25" i="1" s="1"/>
  <c r="O25" i="1"/>
  <c r="U35" i="1"/>
  <c r="S28" i="1"/>
  <c r="T21" i="1"/>
  <c r="U21" i="1" s="1"/>
  <c r="O21" i="1"/>
  <c r="AH12" i="1"/>
  <c r="AH13" i="1" s="1"/>
  <c r="O19" i="1"/>
  <c r="T19" i="1"/>
  <c r="S19" i="1"/>
  <c r="V17" i="1"/>
  <c r="O13" i="1"/>
  <c r="T13" i="1"/>
  <c r="O8" i="1"/>
  <c r="U8" i="1"/>
  <c r="O7" i="1"/>
  <c r="T7" i="1"/>
  <c r="V8" i="1"/>
  <c r="AH9" i="1"/>
  <c r="AH10" i="1" s="1"/>
  <c r="Z8" i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Z159" i="1" s="1"/>
  <c r="Z160" i="1" s="1"/>
  <c r="Z161" i="1" s="1"/>
  <c r="Z162" i="1" s="1"/>
  <c r="Z163" i="1" s="1"/>
  <c r="Z164" i="1" s="1"/>
  <c r="Z165" i="1" s="1"/>
  <c r="Z166" i="1" s="1"/>
  <c r="Z167" i="1" s="1"/>
  <c r="Z168" i="1" s="1"/>
  <c r="Z169" i="1" s="1"/>
  <c r="Z170" i="1" s="1"/>
  <c r="Z171" i="1" s="1"/>
  <c r="Z172" i="1" s="1"/>
  <c r="Z173" i="1" s="1"/>
  <c r="Z174" i="1" s="1"/>
  <c r="Z175" i="1" s="1"/>
  <c r="Z176" i="1" s="1"/>
  <c r="Z177" i="1" s="1"/>
  <c r="Z178" i="1" s="1"/>
  <c r="Z179" i="1" s="1"/>
  <c r="Z180" i="1" s="1"/>
  <c r="Z181" i="1" s="1"/>
  <c r="Z182" i="1" s="1"/>
  <c r="Z183" i="1" s="1"/>
  <c r="Z184" i="1" s="1"/>
  <c r="Z185" i="1" s="1"/>
  <c r="Z186" i="1" s="1"/>
  <c r="Z187" i="1" s="1"/>
  <c r="Z188" i="1" s="1"/>
  <c r="Z189" i="1" s="1"/>
  <c r="Z190" i="1" s="1"/>
  <c r="Z191" i="1" s="1"/>
  <c r="Z192" i="1" s="1"/>
  <c r="Z193" i="1" s="1"/>
  <c r="Z194" i="1" s="1"/>
  <c r="Z195" i="1" s="1"/>
  <c r="Z196" i="1" s="1"/>
  <c r="Z197" i="1" s="1"/>
  <c r="Z198" i="1" s="1"/>
  <c r="Z199" i="1" s="1"/>
  <c r="Z200" i="1" s="1"/>
  <c r="Z201" i="1" s="1"/>
  <c r="Z202" i="1" s="1"/>
  <c r="Z203" i="1" s="1"/>
  <c r="Z204" i="1" s="1"/>
  <c r="Z205" i="1" s="1"/>
  <c r="Z206" i="1" s="1"/>
  <c r="Z207" i="1" s="1"/>
  <c r="Z208" i="1" s="1"/>
  <c r="Z209" i="1" s="1"/>
  <c r="Z210" i="1" s="1"/>
  <c r="AA7" i="1"/>
  <c r="AA8" i="1" s="1"/>
  <c r="AA9" i="1" s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A77" i="1" s="1"/>
  <c r="AA78" i="1" s="1"/>
  <c r="AA79" i="1" s="1"/>
  <c r="AA80" i="1" s="1"/>
  <c r="AA81" i="1" s="1"/>
  <c r="AA82" i="1" s="1"/>
  <c r="AA83" i="1" s="1"/>
  <c r="AA84" i="1" s="1"/>
  <c r="AA85" i="1" s="1"/>
  <c r="AA86" i="1" s="1"/>
  <c r="AA87" i="1" s="1"/>
  <c r="AA88" i="1" s="1"/>
  <c r="AA89" i="1" s="1"/>
  <c r="AA90" i="1" s="1"/>
  <c r="AA91" i="1" s="1"/>
  <c r="AA92" i="1" s="1"/>
  <c r="AA93" i="1" s="1"/>
  <c r="AA94" i="1" s="1"/>
  <c r="AA95" i="1" s="1"/>
  <c r="AA96" i="1" s="1"/>
  <c r="AA97" i="1" s="1"/>
  <c r="AA98" i="1" s="1"/>
  <c r="AA99" i="1" s="1"/>
  <c r="AA100" i="1" s="1"/>
  <c r="AA101" i="1" s="1"/>
  <c r="AA102" i="1" s="1"/>
  <c r="AA103" i="1" s="1"/>
  <c r="AA104" i="1" s="1"/>
  <c r="AA105" i="1" s="1"/>
  <c r="AA106" i="1" s="1"/>
  <c r="AA107" i="1" s="1"/>
  <c r="AA108" i="1" s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AA119" i="1" s="1"/>
  <c r="AA120" i="1" s="1"/>
  <c r="AA121" i="1" s="1"/>
  <c r="AA122" i="1" s="1"/>
  <c r="AA123" i="1" s="1"/>
  <c r="AA124" i="1" s="1"/>
  <c r="AA125" i="1" s="1"/>
  <c r="AA126" i="1" s="1"/>
  <c r="AA127" i="1" s="1"/>
  <c r="AA128" i="1" s="1"/>
  <c r="AA129" i="1" s="1"/>
  <c r="AA130" i="1" s="1"/>
  <c r="AA131" i="1" s="1"/>
  <c r="AA132" i="1" s="1"/>
  <c r="AA133" i="1" s="1"/>
  <c r="AA134" i="1" s="1"/>
  <c r="AA135" i="1" s="1"/>
  <c r="AA136" i="1" s="1"/>
  <c r="AA137" i="1" s="1"/>
  <c r="AA138" i="1" s="1"/>
  <c r="AA139" i="1" s="1"/>
  <c r="AA140" i="1" s="1"/>
  <c r="AA141" i="1" s="1"/>
  <c r="AA142" i="1" s="1"/>
  <c r="AA143" i="1" s="1"/>
  <c r="AA144" i="1" s="1"/>
  <c r="AA145" i="1" s="1"/>
  <c r="AA146" i="1" s="1"/>
  <c r="AA147" i="1" s="1"/>
  <c r="AA148" i="1" s="1"/>
  <c r="AA149" i="1" s="1"/>
  <c r="AA150" i="1" s="1"/>
  <c r="AA151" i="1" s="1"/>
  <c r="AA152" i="1" s="1"/>
  <c r="AA153" i="1" s="1"/>
  <c r="AA154" i="1" s="1"/>
  <c r="AA155" i="1" s="1"/>
  <c r="AA156" i="1" s="1"/>
  <c r="AA157" i="1" s="1"/>
  <c r="AA158" i="1" s="1"/>
  <c r="AA159" i="1" s="1"/>
  <c r="AA160" i="1" s="1"/>
  <c r="AA161" i="1" s="1"/>
  <c r="AA162" i="1" s="1"/>
  <c r="AA163" i="1" s="1"/>
  <c r="AA164" i="1" s="1"/>
  <c r="AA165" i="1" s="1"/>
  <c r="AA166" i="1" s="1"/>
  <c r="AA167" i="1" s="1"/>
  <c r="AA168" i="1" s="1"/>
  <c r="AA169" i="1" s="1"/>
  <c r="AA170" i="1" s="1"/>
  <c r="AA171" i="1" s="1"/>
  <c r="AA172" i="1" s="1"/>
  <c r="AA173" i="1" s="1"/>
  <c r="AA174" i="1" s="1"/>
  <c r="AA175" i="1" s="1"/>
  <c r="AA176" i="1" s="1"/>
  <c r="AA177" i="1" s="1"/>
  <c r="AA178" i="1" s="1"/>
  <c r="AA179" i="1" s="1"/>
  <c r="AA180" i="1" s="1"/>
  <c r="AA181" i="1" s="1"/>
  <c r="AA182" i="1" s="1"/>
  <c r="AA183" i="1" s="1"/>
  <c r="AA184" i="1" s="1"/>
  <c r="AA185" i="1" s="1"/>
  <c r="AA186" i="1" s="1"/>
  <c r="AA187" i="1" s="1"/>
  <c r="AA188" i="1" s="1"/>
  <c r="AA189" i="1" s="1"/>
  <c r="AA190" i="1" s="1"/>
  <c r="AA191" i="1" s="1"/>
  <c r="AA192" i="1" s="1"/>
  <c r="AA193" i="1" s="1"/>
  <c r="AA194" i="1" s="1"/>
  <c r="AA195" i="1" s="1"/>
  <c r="AA196" i="1" s="1"/>
  <c r="AA197" i="1" s="1"/>
  <c r="AA198" i="1" s="1"/>
  <c r="AA199" i="1" s="1"/>
  <c r="AA200" i="1" s="1"/>
  <c r="AA201" i="1" s="1"/>
  <c r="AA202" i="1" s="1"/>
  <c r="AA203" i="1" s="1"/>
  <c r="AA204" i="1" s="1"/>
  <c r="AA205" i="1" s="1"/>
  <c r="AA206" i="1" s="1"/>
  <c r="AA207" i="1" s="1"/>
  <c r="AA208" i="1" s="1"/>
  <c r="AA209" i="1" s="1"/>
  <c r="AA210" i="1" s="1"/>
  <c r="AI12" i="1"/>
  <c r="AI13" i="1" s="1"/>
  <c r="AI9" i="1"/>
  <c r="AI10" i="1" s="1"/>
  <c r="Y6" i="1"/>
  <c r="Y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V6" i="1"/>
  <c r="O32" i="1"/>
  <c r="O28" i="1"/>
  <c r="O24" i="1"/>
  <c r="O20" i="1"/>
  <c r="T20" i="1"/>
  <c r="S20" i="1"/>
  <c r="U20" i="1" s="1"/>
  <c r="O18" i="1"/>
  <c r="T18" i="1"/>
  <c r="S18" i="1"/>
  <c r="U17" i="1"/>
  <c r="O12" i="1"/>
  <c r="T12" i="1"/>
  <c r="U12" i="1" s="1"/>
  <c r="T8" i="1"/>
  <c r="U28" i="1" l="1"/>
  <c r="U113" i="1"/>
  <c r="U88" i="1"/>
  <c r="U96" i="1"/>
  <c r="U137" i="1"/>
  <c r="U141" i="1"/>
  <c r="U145" i="1"/>
  <c r="U149" i="1"/>
  <c r="U153" i="1"/>
  <c r="U157" i="1"/>
  <c r="U161" i="1"/>
  <c r="U165" i="1"/>
  <c r="U124" i="1"/>
  <c r="U129" i="1"/>
  <c r="U119" i="1"/>
  <c r="U76" i="1"/>
  <c r="U103" i="1"/>
  <c r="U7" i="1"/>
  <c r="U13" i="1"/>
  <c r="U48" i="1"/>
  <c r="U132" i="1"/>
  <c r="U111" i="1"/>
  <c r="U97" i="1"/>
  <c r="U131" i="1"/>
  <c r="AF10" i="1"/>
  <c r="AF17" i="1"/>
  <c r="AF13" i="1"/>
  <c r="U112" i="1"/>
  <c r="AM4" i="1"/>
  <c r="AM5" i="1" s="1"/>
  <c r="Y59" i="1"/>
  <c r="U18" i="1"/>
  <c r="U19" i="1"/>
  <c r="U116" i="1"/>
  <c r="AG12" i="1" l="1"/>
  <c r="Y60" i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l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AP72" i="1"/>
  <c r="AG9" i="1" l="1"/>
  <c r="Y89" i="1"/>
  <c r="Y90" i="1" s="1"/>
  <c r="Y91" i="1" s="1"/>
  <c r="Y92" i="1" s="1"/>
  <c r="Y93" i="1" s="1"/>
  <c r="Y94" i="1" s="1"/>
  <c r="AG7" i="1" l="1"/>
  <c r="AG10" i="1" s="1"/>
  <c r="Y95" i="1"/>
  <c r="Y96" i="1" s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Y121" i="1" s="1"/>
  <c r="Y122" i="1" s="1"/>
  <c r="Y123" i="1" s="1"/>
  <c r="Y124" i="1" s="1"/>
  <c r="Y125" i="1" s="1"/>
  <c r="Y126" i="1" s="1"/>
  <c r="Y127" i="1" s="1"/>
  <c r="Y128" i="1" s="1"/>
  <c r="Y129" i="1" s="1"/>
  <c r="Y130" i="1" s="1"/>
  <c r="Y131" i="1" s="1"/>
  <c r="Y132" i="1" s="1"/>
  <c r="Y133" i="1" s="1"/>
  <c r="Y134" i="1" s="1"/>
  <c r="Y135" i="1" s="1"/>
  <c r="Y136" i="1" s="1"/>
  <c r="Y137" i="1" s="1"/>
  <c r="Y138" i="1" s="1"/>
  <c r="Y139" i="1" s="1"/>
  <c r="Y140" i="1" s="1"/>
  <c r="Y141" i="1" s="1"/>
  <c r="Y142" i="1" s="1"/>
  <c r="Y143" i="1" s="1"/>
  <c r="Y144" i="1" s="1"/>
  <c r="Y145" i="1" s="1"/>
  <c r="Y146" i="1" s="1"/>
  <c r="Y147" i="1" s="1"/>
  <c r="Y148" i="1" s="1"/>
  <c r="Y149" i="1" s="1"/>
  <c r="Y150" i="1" s="1"/>
  <c r="Y151" i="1" s="1"/>
  <c r="Y152" i="1" s="1"/>
  <c r="Y153" i="1" s="1"/>
  <c r="Y154" i="1" s="1"/>
  <c r="Y155" i="1" s="1"/>
  <c r="Y156" i="1" s="1"/>
  <c r="Y157" i="1" s="1"/>
  <c r="Y158" i="1" s="1"/>
  <c r="Y159" i="1" s="1"/>
  <c r="Y160" i="1" s="1"/>
  <c r="Y161" i="1" s="1"/>
  <c r="Y162" i="1" s="1"/>
  <c r="Y163" i="1" s="1"/>
  <c r="Y164" i="1" s="1"/>
  <c r="Y165" i="1" s="1"/>
  <c r="Y166" i="1" s="1"/>
  <c r="Y167" i="1" s="1"/>
  <c r="Y168" i="1" s="1"/>
  <c r="Y169" i="1" s="1"/>
  <c r="Y170" i="1" s="1"/>
  <c r="Y171" i="1" s="1"/>
  <c r="Y172" i="1" s="1"/>
  <c r="Y173" i="1" s="1"/>
  <c r="Y174" i="1" s="1"/>
  <c r="Y175" i="1" s="1"/>
  <c r="Y176" i="1" s="1"/>
  <c r="Y177" i="1" s="1"/>
  <c r="Y178" i="1" s="1"/>
  <c r="Y179" i="1" s="1"/>
  <c r="Y180" i="1" s="1"/>
  <c r="Y181" i="1" s="1"/>
  <c r="Y182" i="1" s="1"/>
  <c r="Y183" i="1" s="1"/>
  <c r="Y184" i="1" s="1"/>
  <c r="Y185" i="1" s="1"/>
  <c r="Y186" i="1" s="1"/>
  <c r="Y187" i="1" s="1"/>
  <c r="Y188" i="1" s="1"/>
  <c r="Y189" i="1" s="1"/>
  <c r="Y190" i="1" s="1"/>
  <c r="Y191" i="1" s="1"/>
  <c r="Y192" i="1" s="1"/>
  <c r="Y193" i="1" s="1"/>
  <c r="Y194" i="1" s="1"/>
  <c r="Y195" i="1" s="1"/>
  <c r="Y196" i="1" s="1"/>
  <c r="Y197" i="1" s="1"/>
  <c r="Y198" i="1" s="1"/>
  <c r="Y199" i="1" s="1"/>
  <c r="Y200" i="1" s="1"/>
  <c r="Y201" i="1" s="1"/>
  <c r="Y202" i="1" s="1"/>
  <c r="Y203" i="1" s="1"/>
  <c r="Y204" i="1" s="1"/>
  <c r="Y205" i="1" s="1"/>
  <c r="Y206" i="1" s="1"/>
  <c r="Y207" i="1" s="1"/>
  <c r="Y208" i="1" s="1"/>
  <c r="Y209" i="1" s="1"/>
  <c r="Y210" i="1" s="1"/>
  <c r="AG8" i="1" l="1"/>
  <c r="AG17" i="1"/>
  <c r="AG13" i="1"/>
</calcChain>
</file>

<file path=xl/sharedStrings.xml><?xml version="1.0" encoding="utf-8"?>
<sst xmlns="http://schemas.openxmlformats.org/spreadsheetml/2006/main" count="122" uniqueCount="58">
  <si>
    <t>Atlikums:</t>
  </si>
  <si>
    <t>Projektu ideju koncepti, kuri atbilst atbilstības un kvalitātes kritērijiem, bet netiek atbalstīti finansējuma trūkuma dēļ</t>
  </si>
  <si>
    <t>trūkst</t>
  </si>
  <si>
    <t>Paliek pāri</t>
  </si>
  <si>
    <r>
      <t xml:space="preserve">Atbalstāmie projektu ideju koncepti, kuri iekļaujas pieejamajā ERAF finansējumā (34 924 852 </t>
    </r>
    <r>
      <rPr>
        <b/>
        <i/>
        <sz val="10"/>
        <rFont val="Times New Roman"/>
        <family val="1"/>
        <charset val="186"/>
      </rPr>
      <t>euro</t>
    </r>
    <r>
      <rPr>
        <b/>
        <sz val="10"/>
        <rFont val="Times New Roman"/>
        <family val="1"/>
        <charset val="186"/>
      </rPr>
      <t>)</t>
    </r>
  </si>
  <si>
    <t>Projektu ideju koncepti, kuri atbilst atbilstības un kvalitātes kritērijiem</t>
  </si>
  <si>
    <t>-</t>
  </si>
  <si>
    <t>Iesniegtie projektu ideju koncepti</t>
  </si>
  <si>
    <t>SAM sasniedzamie rādītāji</t>
  </si>
  <si>
    <t>Komersnatu skaits</t>
  </si>
  <si>
    <t>Nefinanšu investīcijas</t>
  </si>
  <si>
    <t>Darbavietas</t>
  </si>
  <si>
    <t>Projektu ideju konceptu ERAF finansējums</t>
  </si>
  <si>
    <t>Projektu ideju konceptu skaits</t>
  </si>
  <si>
    <t>Pašvaldību skaits</t>
  </si>
  <si>
    <t>No atjaunojamiem energoresursiem saražotā papildjauda 
MW, kumulatīvi</t>
  </si>
  <si>
    <r>
      <t>Siltumnīcefekta (ogļskābo) gāzu samazinājums gadā, 
t (CO</t>
    </r>
    <r>
      <rPr>
        <b/>
        <vertAlign val="subscript"/>
        <sz val="10"/>
        <color theme="1"/>
        <rFont val="Calibri"/>
        <family val="2"/>
        <charset val="186"/>
        <scheme val="minor"/>
      </rPr>
      <t>2</t>
    </r>
    <r>
      <rPr>
        <b/>
        <sz val="10"/>
        <color theme="1"/>
        <rFont val="Calibri"/>
        <family val="2"/>
        <charset val="186"/>
        <scheme val="minor"/>
      </rPr>
      <t xml:space="preserve"> emisijas ekvivalents), kumulatīvi </t>
    </r>
  </si>
  <si>
    <t>Primārās enerģijas gada patēriņa samazinājums, kWh/gadā, kumulatīvi</t>
  </si>
  <si>
    <t>ERAF finansējums, EUR, kumulatīvi</t>
  </si>
  <si>
    <t>Atbilstība atbilstības un kvalitātes kritērijiem</t>
  </si>
  <si>
    <t>Konceptu atbilstība kvalitātes kritērijiem</t>
  </si>
  <si>
    <t>Konceptu atbilstība atbilstības kritērijiem</t>
  </si>
  <si>
    <t>No atjaunojamiem energoresursiem saražotā papildjauda projekta ietvaros veikto investīciju rezultātā,
MW</t>
  </si>
  <si>
    <t xml:space="preserve">Siltumnīcefekta (ogļskābo) gāzu samazinājums gadā projekta ietvaros veikto investīciju rezultātā,
t, CO2 emisijas ekvivalents </t>
  </si>
  <si>
    <t>Primārās enerģijas gada patēriņa samazinājums sabiedriskajās ēkās projekta ietvaros veikto investīciju rezultātā,
kWh/gadā</t>
  </si>
  <si>
    <t>Projektu skaits, ar kuriem ir papildinātība</t>
  </si>
  <si>
    <t>atjaunojamos energoresursus izmantojoša siltumavota jauda</t>
  </si>
  <si>
    <t>Izglītojamo vietas</t>
  </si>
  <si>
    <t>Sākotnējais primārās enerģijas patēriņš apkurei pirms projekta īstenošanas</t>
  </si>
  <si>
    <t>Ēkas energoefektivitātes paaugstināšanas rezultātā plānotais primārās enerģijas ietaupījums attiecībā pret ēkas energosertifikāta pārskatā norādīto primāro enerģijas patēriņu pirms projekta īstenošanas</t>
  </si>
  <si>
    <t>Ieguldītais Eiropas Reģionālās attīstības fonda finansējums uz vienu ietaupīto ogļskābās gāzes emisijas ekvivalenta tonnu gadā</t>
  </si>
  <si>
    <t>Ieguldītais Eiropas Reģionālās attīstības fonda finansējums uz vienu ietaupīto primārās enerģijas kilovatstundu gadā</t>
  </si>
  <si>
    <t>Projekta idejas konceptā norādītais projekta kopējais finansējums nav mazāks par 50 000 euro</t>
  </si>
  <si>
    <t>Vienas novada pašvaldības ietvaros iesniegto un apstiprināto projektu ideju konceptu skaits nav lielāks par trīs un to Eiropas Reģionālās attīstības fonda finansējums kopumā nepārsniedz 1 000 000 euro</t>
  </si>
  <si>
    <t>Ēkai ir veikta energosertifikācija un projekta idejas konceptam ir pievienots  energosertifikāta pārskats
JĀ/NĒ</t>
  </si>
  <si>
    <t>Projekta idejas koncepts atbilst 4.2.2. SAM mērķim.
JĀ/NĒ</t>
  </si>
  <si>
    <t>Punktu kopsumma</t>
  </si>
  <si>
    <t>2.7.</t>
  </si>
  <si>
    <t>2.6.</t>
  </si>
  <si>
    <t>2.5.</t>
  </si>
  <si>
    <t>2.4.</t>
  </si>
  <si>
    <t>2.3.</t>
  </si>
  <si>
    <t>2.2.</t>
  </si>
  <si>
    <t>2.1.</t>
  </si>
  <si>
    <t>1.4.</t>
  </si>
  <si>
    <t>1.3.</t>
  </si>
  <si>
    <t>1.2.</t>
  </si>
  <si>
    <t>1.1.</t>
  </si>
  <si>
    <t>Kumulatīvie iznākuma rādītāji</t>
  </si>
  <si>
    <t>Koncepta ERAF finansējums, EUR</t>
  </si>
  <si>
    <t>Eiropas Reģionālās attīstības fonda finansējuma attiecība pret primārās enerģijas ietaupījumu</t>
  </si>
  <si>
    <t>ATBILSTĪBAS KOPSAVILKUMS</t>
  </si>
  <si>
    <r>
      <t xml:space="preserve">IZNĀKUMA RĀDĪTĀJI
</t>
    </r>
    <r>
      <rPr>
        <i/>
        <sz val="9"/>
        <color theme="1"/>
        <rFont val="Calibri"/>
        <family val="2"/>
        <charset val="186"/>
        <scheme val="minor"/>
      </rPr>
      <t>(plānoti energosertifikātā)</t>
    </r>
  </si>
  <si>
    <t>KVALITĀTES KRITĒRIJI</t>
  </si>
  <si>
    <t>ATBILSTĪBAS KRITĒRIJI</t>
  </si>
  <si>
    <t>Projekta idejas koncepta nosaukums</t>
  </si>
  <si>
    <t>Pašvaldība (iesniedzējs)</t>
  </si>
  <si>
    <t>Nr. p.k.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</si>
</sst>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rgb="FFFFFFFF"/>
      <name val="Times New Roman"/>
      <family val="1"/>
      <charset val="186"/>
    </font>
    <font>
      <b/>
      <vertAlign val="subscript"/>
      <sz val="10"/>
      <color theme="1"/>
      <name val="Calibri"/>
      <family val="2"/>
      <charset val="186"/>
      <scheme val="minor"/>
    </font>
    <font>
      <sz val="7"/>
      <color theme="1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F81BD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rgb="FFFF0000"/>
      </top>
      <bottom/>
      <diagonal/>
    </border>
    <border>
      <left style="medium">
        <color indexed="64"/>
      </left>
      <right/>
      <top style="double">
        <color rgb="FFFF0000"/>
      </top>
      <bottom/>
      <diagonal/>
    </border>
    <border>
      <left style="thin">
        <color indexed="64"/>
      </left>
      <right style="medium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/>
      <right/>
      <top style="double">
        <color rgb="FFFF0000"/>
      </top>
      <bottom style="thin">
        <color indexed="64"/>
      </bottom>
      <diagonal/>
    </border>
    <border>
      <left style="thin">
        <color indexed="64"/>
      </left>
      <right/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vertical="center"/>
    </xf>
    <xf numFmtId="0" fontId="3" fillId="2" borderId="1" xfId="0" applyFont="1" applyFill="1" applyBorder="1" applyProtection="1"/>
    <xf numFmtId="164" fontId="3" fillId="2" borderId="2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3" fillId="2" borderId="4" xfId="0" applyNumberFormat="1" applyFont="1" applyFill="1" applyBorder="1" applyAlignment="1" applyProtection="1">
      <alignment vertical="center"/>
    </xf>
    <xf numFmtId="0" fontId="3" fillId="2" borderId="5" xfId="0" applyFont="1" applyFill="1" applyBorder="1" applyProtection="1"/>
    <xf numFmtId="3" fontId="3" fillId="2" borderId="2" xfId="0" applyNumberFormat="1" applyFont="1" applyFill="1" applyBorder="1" applyAlignment="1" applyProtection="1">
      <alignment vertical="center"/>
    </xf>
    <xf numFmtId="3" fontId="3" fillId="2" borderId="6" xfId="0" applyNumberFormat="1" applyFont="1" applyFill="1" applyBorder="1" applyAlignment="1" applyProtection="1">
      <alignment vertical="center"/>
    </xf>
    <xf numFmtId="164" fontId="3" fillId="2" borderId="3" xfId="0" applyNumberFormat="1" applyFont="1" applyFill="1" applyBorder="1" applyAlignment="1" applyProtection="1">
      <alignment vertical="center"/>
    </xf>
    <xf numFmtId="1" fontId="5" fillId="2" borderId="2" xfId="0" applyNumberFormat="1" applyFont="1" applyFill="1" applyBorder="1" applyAlignment="1" applyProtection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</xf>
    <xf numFmtId="1" fontId="3" fillId="2" borderId="6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left" vertical="top" wrapText="1"/>
    </xf>
    <xf numFmtId="0" fontId="3" fillId="2" borderId="3" xfId="0" applyFont="1" applyFill="1" applyBorder="1" applyAlignment="1" applyProtection="1">
      <alignment horizontal="left" vertical="top" wrapText="1"/>
    </xf>
    <xf numFmtId="0" fontId="3" fillId="2" borderId="4" xfId="0" applyFont="1" applyFill="1" applyBorder="1" applyAlignment="1" applyProtection="1">
      <alignment horizontal="center" vertical="center"/>
    </xf>
    <xf numFmtId="164" fontId="3" fillId="2" borderId="7" xfId="0" applyNumberFormat="1" applyFont="1" applyFill="1" applyBorder="1" applyAlignment="1" applyProtection="1">
      <alignment vertical="center"/>
    </xf>
    <xf numFmtId="3" fontId="3" fillId="2" borderId="8" xfId="0" applyNumberFormat="1" applyFont="1" applyFill="1" applyBorder="1" applyAlignment="1" applyProtection="1">
      <alignment vertical="center"/>
    </xf>
    <xf numFmtId="3" fontId="3" fillId="2" borderId="9" xfId="0" applyNumberFormat="1" applyFont="1" applyFill="1" applyBorder="1" applyAlignment="1" applyProtection="1">
      <alignment vertical="center"/>
    </xf>
    <xf numFmtId="0" fontId="3" fillId="2" borderId="0" xfId="0" applyFont="1" applyFill="1" applyBorder="1" applyProtection="1"/>
    <xf numFmtId="3" fontId="3" fillId="2" borderId="7" xfId="0" applyNumberFormat="1" applyFont="1" applyFill="1" applyBorder="1" applyAlignment="1" applyProtection="1">
      <alignment vertical="center"/>
    </xf>
    <xf numFmtId="165" fontId="3" fillId="2" borderId="10" xfId="0" applyNumberFormat="1" applyFont="1" applyFill="1" applyBorder="1" applyAlignment="1" applyProtection="1">
      <alignment vertical="center"/>
    </xf>
    <xf numFmtId="3" fontId="3" fillId="2" borderId="11" xfId="0" applyNumberFormat="1" applyFont="1" applyFill="1" applyBorder="1" applyAlignment="1" applyProtection="1">
      <alignment vertical="center"/>
    </xf>
    <xf numFmtId="164" fontId="3" fillId="2" borderId="8" xfId="0" applyNumberFormat="1" applyFont="1" applyFill="1" applyBorder="1" applyAlignment="1" applyProtection="1">
      <alignment vertical="center"/>
    </xf>
    <xf numFmtId="1" fontId="5" fillId="2" borderId="7" xfId="0" applyNumberFormat="1" applyFont="1" applyFill="1" applyBorder="1" applyAlignment="1" applyProtection="1">
      <alignment horizontal="center" vertical="center"/>
    </xf>
    <xf numFmtId="1" fontId="3" fillId="2" borderId="8" xfId="0" applyNumberFormat="1" applyFont="1" applyFill="1" applyBorder="1" applyAlignment="1" applyProtection="1">
      <alignment horizontal="center" vertical="center"/>
    </xf>
    <xf numFmtId="1" fontId="3" fillId="2" borderId="11" xfId="0" applyNumberFormat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left" vertical="top" wrapText="1"/>
    </xf>
    <xf numFmtId="0" fontId="3" fillId="2" borderId="8" xfId="0" applyFont="1" applyFill="1" applyBorder="1" applyAlignment="1" applyProtection="1">
      <alignment horizontal="left" vertical="top" wrapText="1"/>
    </xf>
    <xf numFmtId="0" fontId="3" fillId="2" borderId="9" xfId="0" applyFont="1" applyFill="1" applyBorder="1" applyAlignment="1" applyProtection="1">
      <alignment horizontal="center" vertical="center"/>
    </xf>
    <xf numFmtId="0" fontId="4" fillId="2" borderId="0" xfId="0" applyFont="1" applyFill="1" applyProtection="1"/>
    <xf numFmtId="164" fontId="3" fillId="2" borderId="12" xfId="0" applyNumberFormat="1" applyFont="1" applyFill="1" applyBorder="1" applyAlignment="1" applyProtection="1">
      <alignment vertical="center"/>
    </xf>
    <xf numFmtId="3" fontId="3" fillId="2" borderId="13" xfId="0" applyNumberFormat="1" applyFont="1" applyFill="1" applyBorder="1" applyAlignment="1" applyProtection="1">
      <alignment vertical="center"/>
    </xf>
    <xf numFmtId="3" fontId="3" fillId="2" borderId="14" xfId="0" applyNumberFormat="1" applyFont="1" applyFill="1" applyBorder="1" applyAlignment="1" applyProtection="1">
      <alignment vertical="center"/>
    </xf>
    <xf numFmtId="3" fontId="3" fillId="2" borderId="12" xfId="0" applyNumberFormat="1" applyFont="1" applyFill="1" applyBorder="1" applyAlignment="1" applyProtection="1">
      <alignment vertical="center"/>
    </xf>
    <xf numFmtId="165" fontId="3" fillId="2" borderId="15" xfId="0" applyNumberFormat="1" applyFont="1" applyFill="1" applyBorder="1" applyAlignment="1" applyProtection="1">
      <alignment vertical="center"/>
    </xf>
    <xf numFmtId="3" fontId="3" fillId="2" borderId="16" xfId="0" applyNumberFormat="1" applyFont="1" applyFill="1" applyBorder="1" applyAlignment="1" applyProtection="1">
      <alignment vertical="center"/>
    </xf>
    <xf numFmtId="164" fontId="3" fillId="2" borderId="13" xfId="0" applyNumberFormat="1" applyFont="1" applyFill="1" applyBorder="1" applyAlignment="1" applyProtection="1">
      <alignment vertical="center"/>
    </xf>
    <xf numFmtId="1" fontId="5" fillId="2" borderId="12" xfId="0" applyNumberFormat="1" applyFont="1" applyFill="1" applyBorder="1" applyAlignment="1" applyProtection="1">
      <alignment horizontal="center" vertical="center"/>
    </xf>
    <xf numFmtId="1" fontId="3" fillId="2" borderId="13" xfId="0" applyNumberFormat="1" applyFont="1" applyFill="1" applyBorder="1" applyAlignment="1" applyProtection="1">
      <alignment horizontal="center" vertical="center"/>
    </xf>
    <xf numFmtId="1" fontId="3" fillId="2" borderId="16" xfId="0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left" vertical="top" wrapText="1"/>
    </xf>
    <xf numFmtId="0" fontId="3" fillId="2" borderId="13" xfId="0" applyFont="1" applyFill="1" applyBorder="1" applyAlignment="1" applyProtection="1">
      <alignment horizontal="left" vertical="top" wrapText="1"/>
    </xf>
    <xf numFmtId="0" fontId="3" fillId="2" borderId="14" xfId="0" applyFont="1" applyFill="1" applyBorder="1" applyAlignment="1" applyProtection="1">
      <alignment horizontal="center" vertical="center"/>
    </xf>
    <xf numFmtId="3" fontId="3" fillId="2" borderId="17" xfId="0" applyNumberFormat="1" applyFont="1" applyFill="1" applyBorder="1" applyAlignment="1" applyProtection="1">
      <alignment horizontal="left"/>
    </xf>
    <xf numFmtId="3" fontId="3" fillId="2" borderId="17" xfId="0" applyNumberFormat="1" applyFont="1" applyFill="1" applyBorder="1" applyProtection="1"/>
    <xf numFmtId="0" fontId="3" fillId="2" borderId="17" xfId="0" applyFont="1" applyFill="1" applyBorder="1" applyProtection="1"/>
    <xf numFmtId="0" fontId="3" fillId="2" borderId="18" xfId="0" applyFont="1" applyFill="1" applyBorder="1" applyProtection="1"/>
    <xf numFmtId="164" fontId="3" fillId="2" borderId="19" xfId="0" applyNumberFormat="1" applyFont="1" applyFill="1" applyBorder="1" applyAlignment="1" applyProtection="1">
      <alignment vertical="center"/>
    </xf>
    <xf numFmtId="3" fontId="3" fillId="2" borderId="20" xfId="0" applyNumberFormat="1" applyFont="1" applyFill="1" applyBorder="1" applyAlignment="1" applyProtection="1">
      <alignment vertical="center"/>
    </xf>
    <xf numFmtId="3" fontId="3" fillId="2" borderId="21" xfId="0" applyNumberFormat="1" applyFont="1" applyFill="1" applyBorder="1" applyAlignment="1" applyProtection="1">
      <alignment vertical="center"/>
    </xf>
    <xf numFmtId="0" fontId="3" fillId="2" borderId="22" xfId="0" applyFont="1" applyFill="1" applyBorder="1" applyProtection="1"/>
    <xf numFmtId="3" fontId="3" fillId="2" borderId="19" xfId="0" applyNumberFormat="1" applyFont="1" applyFill="1" applyBorder="1" applyAlignment="1" applyProtection="1">
      <alignment vertical="center"/>
    </xf>
    <xf numFmtId="165" fontId="3" fillId="2" borderId="23" xfId="0" applyNumberFormat="1" applyFont="1" applyFill="1" applyBorder="1" applyAlignment="1" applyProtection="1">
      <alignment vertical="center"/>
    </xf>
    <xf numFmtId="3" fontId="3" fillId="2" borderId="24" xfId="0" applyNumberFormat="1" applyFont="1" applyFill="1" applyBorder="1" applyAlignment="1" applyProtection="1">
      <alignment vertical="center"/>
    </xf>
    <xf numFmtId="164" fontId="3" fillId="2" borderId="20" xfId="0" applyNumberFormat="1" applyFont="1" applyFill="1" applyBorder="1" applyAlignment="1" applyProtection="1">
      <alignment vertical="center"/>
    </xf>
    <xf numFmtId="1" fontId="5" fillId="2" borderId="19" xfId="0" applyNumberFormat="1" applyFont="1" applyFill="1" applyBorder="1" applyAlignment="1" applyProtection="1">
      <alignment horizontal="center" vertical="center"/>
    </xf>
    <xf numFmtId="1" fontId="3" fillId="2" borderId="20" xfId="0" applyNumberFormat="1" applyFont="1" applyFill="1" applyBorder="1" applyAlignment="1" applyProtection="1">
      <alignment horizontal="center" vertical="center"/>
    </xf>
    <xf numFmtId="1" fontId="3" fillId="2" borderId="24" xfId="0" applyNumberFormat="1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left" vertical="top" wrapText="1"/>
    </xf>
    <xf numFmtId="0" fontId="3" fillId="2" borderId="20" xfId="0" applyFont="1" applyFill="1" applyBorder="1" applyAlignment="1" applyProtection="1">
      <alignment horizontal="left" vertical="top" wrapText="1"/>
    </xf>
    <xf numFmtId="0" fontId="3" fillId="2" borderId="21" xfId="0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164" fontId="3" fillId="2" borderId="25" xfId="0" applyNumberFormat="1" applyFont="1" applyFill="1" applyBorder="1" applyAlignment="1" applyProtection="1">
      <alignment vertical="center"/>
    </xf>
    <xf numFmtId="3" fontId="3" fillId="2" borderId="26" xfId="0" applyNumberFormat="1" applyFont="1" applyFill="1" applyBorder="1" applyAlignment="1" applyProtection="1">
      <alignment vertical="center"/>
    </xf>
    <xf numFmtId="3" fontId="3" fillId="2" borderId="27" xfId="0" applyNumberFormat="1" applyFont="1" applyFill="1" applyBorder="1" applyAlignment="1" applyProtection="1">
      <alignment vertical="center"/>
    </xf>
    <xf numFmtId="3" fontId="3" fillId="2" borderId="25" xfId="0" applyNumberFormat="1" applyFont="1" applyFill="1" applyBorder="1" applyAlignment="1" applyProtection="1">
      <alignment vertical="center"/>
    </xf>
    <xf numFmtId="165" fontId="3" fillId="2" borderId="28" xfId="0" applyNumberFormat="1" applyFont="1" applyFill="1" applyBorder="1" applyAlignment="1" applyProtection="1">
      <alignment vertical="center"/>
    </xf>
    <xf numFmtId="3" fontId="3" fillId="2" borderId="29" xfId="0" applyNumberFormat="1" applyFont="1" applyFill="1" applyBorder="1" applyAlignment="1" applyProtection="1">
      <alignment vertical="center"/>
    </xf>
    <xf numFmtId="164" fontId="3" fillId="2" borderId="26" xfId="0" applyNumberFormat="1" applyFont="1" applyFill="1" applyBorder="1" applyAlignment="1" applyProtection="1">
      <alignment vertical="center"/>
    </xf>
    <xf numFmtId="1" fontId="5" fillId="2" borderId="25" xfId="0" applyNumberFormat="1" applyFont="1" applyFill="1" applyBorder="1" applyAlignment="1" applyProtection="1">
      <alignment horizontal="center" vertical="center"/>
    </xf>
    <xf numFmtId="1" fontId="3" fillId="2" borderId="26" xfId="0" applyNumberFormat="1" applyFont="1" applyFill="1" applyBorder="1" applyAlignment="1" applyProtection="1">
      <alignment horizontal="center" vertical="center"/>
    </xf>
    <xf numFmtId="1" fontId="3" fillId="2" borderId="29" xfId="0" applyNumberFormat="1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left" vertical="top" wrapText="1"/>
    </xf>
    <xf numFmtId="0" fontId="3" fillId="2" borderId="26" xfId="0" applyFont="1" applyFill="1" applyBorder="1" applyAlignment="1" applyProtection="1">
      <alignment horizontal="left" vertical="top" wrapText="1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30" xfId="0" applyFont="1" applyFill="1" applyBorder="1" applyProtection="1"/>
    <xf numFmtId="0" fontId="3" fillId="2" borderId="31" xfId="0" applyFont="1" applyFill="1" applyBorder="1" applyProtection="1"/>
    <xf numFmtId="3" fontId="3" fillId="2" borderId="0" xfId="0" applyNumberFormat="1" applyFont="1" applyFill="1" applyProtection="1"/>
    <xf numFmtId="9" fontId="3" fillId="2" borderId="0" xfId="1" applyFont="1" applyFill="1" applyProtection="1"/>
    <xf numFmtId="9" fontId="6" fillId="3" borderId="8" xfId="1" applyFont="1" applyFill="1" applyBorder="1" applyAlignment="1" applyProtection="1">
      <alignment vertical="center"/>
    </xf>
    <xf numFmtId="3" fontId="6" fillId="2" borderId="8" xfId="0" applyNumberFormat="1" applyFont="1" applyFill="1" applyBorder="1" applyAlignment="1" applyProtection="1">
      <alignment vertical="center"/>
    </xf>
    <xf numFmtId="3" fontId="6" fillId="2" borderId="26" xfId="0" applyNumberFormat="1" applyFont="1" applyFill="1" applyBorder="1" applyAlignment="1" applyProtection="1">
      <alignment vertical="center"/>
    </xf>
    <xf numFmtId="165" fontId="3" fillId="2" borderId="0" xfId="0" applyNumberFormat="1" applyFont="1" applyFill="1" applyProtection="1"/>
    <xf numFmtId="9" fontId="6" fillId="2" borderId="8" xfId="1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horizontal="right" vertical="center" wrapText="1"/>
    </xf>
    <xf numFmtId="3" fontId="8" fillId="2" borderId="8" xfId="0" applyNumberFormat="1" applyFont="1" applyFill="1" applyBorder="1" applyAlignment="1" applyProtection="1">
      <alignment vertical="center"/>
    </xf>
    <xf numFmtId="3" fontId="8" fillId="2" borderId="8" xfId="0" applyNumberFormat="1" applyFont="1" applyFill="1" applyBorder="1" applyAlignment="1" applyProtection="1">
      <alignment horizontal="right" vertical="center"/>
    </xf>
    <xf numFmtId="0" fontId="8" fillId="2" borderId="8" xfId="0" applyFont="1" applyFill="1" applyBorder="1" applyAlignment="1" applyProtection="1">
      <alignment horizontal="left" vertical="center" wrapText="1"/>
    </xf>
    <xf numFmtId="0" fontId="10" fillId="2" borderId="13" xfId="0" applyFont="1" applyFill="1" applyBorder="1" applyProtection="1"/>
    <xf numFmtId="0" fontId="10" fillId="2" borderId="8" xfId="0" applyFont="1" applyFill="1" applyBorder="1" applyProtection="1"/>
    <xf numFmtId="0" fontId="3" fillId="2" borderId="7" xfId="0" applyFont="1" applyFill="1" applyBorder="1" applyProtection="1"/>
    <xf numFmtId="0" fontId="3" fillId="2" borderId="8" xfId="0" applyFont="1" applyFill="1" applyBorder="1" applyProtection="1"/>
    <xf numFmtId="0" fontId="3" fillId="2" borderId="9" xfId="0" applyFont="1" applyFill="1" applyBorder="1" applyProtection="1"/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Protection="1"/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4" fontId="4" fillId="2" borderId="7" xfId="0" applyNumberFormat="1" applyFont="1" applyFill="1" applyBorder="1" applyAlignment="1" applyProtection="1">
      <alignment horizontal="center" vertical="center" wrapText="1"/>
    </xf>
    <xf numFmtId="4" fontId="4" fillId="2" borderId="8" xfId="0" applyNumberFormat="1" applyFont="1" applyFill="1" applyBorder="1" applyAlignment="1" applyProtection="1">
      <alignment horizontal="center" vertical="center" wrapText="1"/>
    </xf>
    <xf numFmtId="4" fontId="4" fillId="2" borderId="11" xfId="0" applyNumberFormat="1" applyFont="1" applyFill="1" applyBorder="1" applyAlignment="1" applyProtection="1">
      <alignment horizontal="center" vertical="center" wrapText="1"/>
    </xf>
    <xf numFmtId="4" fontId="3" fillId="2" borderId="8" xfId="0" applyNumberFormat="1" applyFont="1" applyFill="1" applyBorder="1" applyAlignment="1" applyProtection="1">
      <alignment horizontal="center" vertical="center" wrapText="1"/>
    </xf>
    <xf numFmtId="4" fontId="3" fillId="2" borderId="11" xfId="0" applyNumberFormat="1" applyFont="1" applyFill="1" applyBorder="1" applyAlignment="1" applyProtection="1">
      <alignment horizontal="center" vertical="center" wrapText="1"/>
    </xf>
    <xf numFmtId="4" fontId="13" fillId="2" borderId="7" xfId="0" applyNumberFormat="1" applyFont="1" applyFill="1" applyBorder="1" applyAlignment="1" applyProtection="1">
      <alignment horizontal="center" vertical="top" wrapText="1"/>
    </xf>
    <xf numFmtId="4" fontId="13" fillId="2" borderId="8" xfId="0" applyNumberFormat="1" applyFont="1" applyFill="1" applyBorder="1" applyAlignment="1" applyProtection="1">
      <alignment horizontal="center" vertical="top" wrapText="1"/>
    </xf>
    <xf numFmtId="4" fontId="13" fillId="2" borderId="11" xfId="0" applyNumberFormat="1" applyFont="1" applyFill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2" borderId="35" xfId="0" applyFont="1" applyFill="1" applyBorder="1" applyProtection="1"/>
    <xf numFmtId="0" fontId="3" fillId="2" borderId="37" xfId="0" applyFont="1" applyFill="1" applyBorder="1" applyProtection="1"/>
    <xf numFmtId="0" fontId="3" fillId="2" borderId="38" xfId="0" applyFont="1" applyFill="1" applyBorder="1" applyProtection="1"/>
    <xf numFmtId="0" fontId="3" fillId="2" borderId="39" xfId="0" applyFont="1" applyFill="1" applyBorder="1" applyProtection="1"/>
    <xf numFmtId="0" fontId="3" fillId="2" borderId="40" xfId="0" applyFont="1" applyFill="1" applyBorder="1" applyProtection="1"/>
    <xf numFmtId="0" fontId="3" fillId="2" borderId="41" xfId="0" applyFont="1" applyFill="1" applyBorder="1" applyProtection="1"/>
    <xf numFmtId="0" fontId="3" fillId="2" borderId="42" xfId="0" applyFont="1" applyFill="1" applyBorder="1" applyProtection="1"/>
    <xf numFmtId="0" fontId="3" fillId="2" borderId="38" xfId="0" applyFont="1" applyFill="1" applyBorder="1" applyAlignment="1" applyProtection="1">
      <alignment horizontal="center" vertical="center"/>
    </xf>
    <xf numFmtId="3" fontId="3" fillId="2" borderId="8" xfId="0" applyNumberFormat="1" applyFont="1" applyFill="1" applyBorder="1" applyAlignment="1" applyProtection="1">
      <alignment horizontal="center" vertical="center"/>
    </xf>
    <xf numFmtId="165" fontId="3" fillId="2" borderId="10" xfId="0" applyNumberFormat="1" applyFont="1" applyFill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left" vertical="center" wrapText="1"/>
    </xf>
    <xf numFmtId="0" fontId="4" fillId="2" borderId="36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left" vertical="center" wrapText="1"/>
    </xf>
    <xf numFmtId="0" fontId="4" fillId="2" borderId="36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/>
    </xf>
    <xf numFmtId="0" fontId="4" fillId="2" borderId="33" xfId="0" applyFont="1" applyFill="1" applyBorder="1" applyAlignment="1" applyProtection="1">
      <alignment horizontal="center"/>
    </xf>
    <xf numFmtId="0" fontId="4" fillId="2" borderId="32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2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i%20un%20nodalas/IPD/RIKTIN/SAM%20422/Projektu%20atlase%20-%202.k&#257;rta%20(priek&#353;atl)/422%20konceptu%20rangs%2020160915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ģistrs"/>
      <sheetName val="KOPSAVILKUMS"/>
      <sheetName val="Paraugi text pašvald."/>
      <sheetName val="paraug.nosacījumiem"/>
      <sheetName val="BIROJAM"/>
      <sheetName val="Reģistrs (RAKP visi)"/>
      <sheetName val="Reģistrs (RAKP 198)"/>
      <sheetName val="10 punktu"/>
      <sheetName val="Bija 5 un palika 5"/>
      <sheetName val="Bija 0 un palika 0"/>
      <sheetName val="Pāri palikušie"/>
    </sheetNames>
    <sheetDataSet>
      <sheetData sheetId="0">
        <row r="6">
          <cell r="C6" t="str">
            <v>Gulbenes novada pašvaldība</v>
          </cell>
          <cell r="D6" t="str">
            <v>Sociālās aprūpes centra "Jaungulbenes alejas" energoefektivitātes paaugstināšana</v>
          </cell>
          <cell r="J6">
            <v>847000</v>
          </cell>
          <cell r="L6">
            <v>1268293.128</v>
          </cell>
          <cell r="M6">
            <v>261.53638000000001</v>
          </cell>
          <cell r="N6">
            <v>6.9000000000000006E-2</v>
          </cell>
          <cell r="Z6" t="str">
            <v>Jā</v>
          </cell>
          <cell r="AA6" t="str">
            <v>Jā</v>
          </cell>
          <cell r="AB6" t="str">
            <v>Jā</v>
          </cell>
          <cell r="AC6" t="str">
            <v>Jā</v>
          </cell>
          <cell r="AE6">
            <v>10</v>
          </cell>
          <cell r="AG6">
            <v>10</v>
          </cell>
          <cell r="AI6">
            <v>10</v>
          </cell>
          <cell r="AK6">
            <v>10</v>
          </cell>
          <cell r="AM6">
            <v>0</v>
          </cell>
          <cell r="AO6">
            <v>3</v>
          </cell>
          <cell r="AQ6">
            <v>10</v>
          </cell>
        </row>
        <row r="7">
          <cell r="C7" t="str">
            <v>Olaines novada pašvaldība</v>
          </cell>
          <cell r="D7" t="str">
            <v>Olaines novada pašvaldības ēkas energoefektivitātes paaugstināšana pirmsskolas izglītības iestādes izveidei</v>
          </cell>
          <cell r="J7">
            <v>244182.24</v>
          </cell>
          <cell r="L7">
            <v>245566.02000000005</v>
          </cell>
          <cell r="M7">
            <v>50.569525999999989</v>
          </cell>
          <cell r="N7">
            <v>1.2E-2</v>
          </cell>
          <cell r="Z7" t="str">
            <v>Jā</v>
          </cell>
          <cell r="AA7" t="str">
            <v>Jā</v>
          </cell>
          <cell r="AB7" t="str">
            <v>Jā</v>
          </cell>
          <cell r="AC7" t="str">
            <v>Jā</v>
          </cell>
          <cell r="AE7">
            <v>10</v>
          </cell>
          <cell r="AG7">
            <v>10</v>
          </cell>
          <cell r="AI7">
            <v>4</v>
          </cell>
          <cell r="AK7">
            <v>6</v>
          </cell>
          <cell r="AM7">
            <v>10</v>
          </cell>
          <cell r="AO7">
            <v>3</v>
          </cell>
          <cell r="AQ7">
            <v>10</v>
          </cell>
        </row>
        <row r="8">
          <cell r="C8" t="str">
            <v>Engures novada pašvaldība</v>
          </cell>
          <cell r="D8" t="str">
            <v>Engures Dienas sociālā palīdzības centra energoefektivitātes paaugstināšana</v>
          </cell>
          <cell r="J8">
            <v>80580</v>
          </cell>
          <cell r="L8">
            <v>66074.172000000006</v>
          </cell>
          <cell r="M8">
            <v>16.441992000000003</v>
          </cell>
          <cell r="N8">
            <v>0</v>
          </cell>
          <cell r="Z8" t="str">
            <v>Jā</v>
          </cell>
          <cell r="AA8" t="str">
            <v>Jā</v>
          </cell>
          <cell r="AB8" t="str">
            <v>Jā</v>
          </cell>
          <cell r="AC8" t="str">
            <v>Jā</v>
          </cell>
          <cell r="AE8">
            <v>10</v>
          </cell>
          <cell r="AG8">
            <v>10</v>
          </cell>
          <cell r="AI8">
            <v>10</v>
          </cell>
          <cell r="AK8">
            <v>10</v>
          </cell>
          <cell r="AM8">
            <v>0</v>
          </cell>
          <cell r="AO8">
            <v>0</v>
          </cell>
          <cell r="AQ8">
            <v>10</v>
          </cell>
        </row>
        <row r="9">
          <cell r="C9" t="str">
            <v>Engures novada pašvaldība</v>
          </cell>
          <cell r="D9" t="str">
            <v>Engures novada Smārdes pagasta sociālās mājas energoefektivitātes paaugstināšana</v>
          </cell>
          <cell r="J9">
            <v>55760</v>
          </cell>
          <cell r="L9">
            <v>40863.744000000006</v>
          </cell>
          <cell r="M9">
            <v>10.309248000000002</v>
          </cell>
          <cell r="N9">
            <v>0</v>
          </cell>
          <cell r="Z9" t="str">
            <v>Jā</v>
          </cell>
          <cell r="AA9" t="str">
            <v>Jā</v>
          </cell>
          <cell r="AB9" t="str">
            <v>Jā</v>
          </cell>
          <cell r="AC9" t="str">
            <v>Jā</v>
          </cell>
          <cell r="AE9">
            <v>10</v>
          </cell>
          <cell r="AG9">
            <v>10</v>
          </cell>
          <cell r="AI9">
            <v>10</v>
          </cell>
          <cell r="AK9">
            <v>10</v>
          </cell>
          <cell r="AM9">
            <v>0</v>
          </cell>
          <cell r="AO9">
            <v>0</v>
          </cell>
          <cell r="AQ9">
            <v>10</v>
          </cell>
        </row>
        <row r="10">
          <cell r="C10" t="str">
            <v>Saldus novada pašvaldība</v>
          </cell>
          <cell r="D10" t="str">
            <v>Energoefektivitātes paaugstināšana sporta nama ēkā Jelgavas ielā 6, Saldū</v>
          </cell>
          <cell r="J10">
            <v>277291</v>
          </cell>
          <cell r="L10">
            <v>227850.92500000002</v>
          </cell>
          <cell r="M10">
            <v>46.648319999999998</v>
          </cell>
          <cell r="N10">
            <v>1.46E-2</v>
          </cell>
          <cell r="Z10" t="str">
            <v>Jā</v>
          </cell>
          <cell r="AA10" t="str">
            <v>Jā</v>
          </cell>
          <cell r="AB10" t="str">
            <v>Jā</v>
          </cell>
          <cell r="AC10" t="str">
            <v>Jā</v>
          </cell>
          <cell r="AE10">
            <v>10</v>
          </cell>
          <cell r="AG10">
            <v>8</v>
          </cell>
          <cell r="AI10">
            <v>8</v>
          </cell>
          <cell r="AK10">
            <v>10</v>
          </cell>
          <cell r="AM10">
            <v>0</v>
          </cell>
          <cell r="AO10">
            <v>3</v>
          </cell>
          <cell r="AQ10">
            <v>10</v>
          </cell>
        </row>
        <row r="11">
          <cell r="C11" t="str">
            <v>Līvānu  novada pašvaldība</v>
          </cell>
          <cell r="D11" t="str">
            <v>Līvānu  novada pašvaldības ēku pārbūve un energoefektivitātes paaugstināšana - 3.kārta (Projekts Nr.2)</v>
          </cell>
          <cell r="J11">
            <v>139701.32999999999</v>
          </cell>
          <cell r="L11">
            <v>131609.28</v>
          </cell>
          <cell r="M11">
            <v>34.726031999999996</v>
          </cell>
          <cell r="N11">
            <v>0</v>
          </cell>
          <cell r="Z11" t="str">
            <v>Jā</v>
          </cell>
          <cell r="AA11" t="str">
            <v>Jā</v>
          </cell>
          <cell r="AB11" t="str">
            <v>Jā</v>
          </cell>
          <cell r="AC11" t="str">
            <v>Jā</v>
          </cell>
          <cell r="AE11">
            <v>10</v>
          </cell>
          <cell r="AG11">
            <v>10</v>
          </cell>
          <cell r="AI11">
            <v>8</v>
          </cell>
          <cell r="AK11">
            <v>10</v>
          </cell>
          <cell r="AM11">
            <v>0</v>
          </cell>
          <cell r="AO11">
            <v>0</v>
          </cell>
          <cell r="AQ11">
            <v>10</v>
          </cell>
        </row>
        <row r="12">
          <cell r="C12" t="str">
            <v>Krustpils novada pašvaldība</v>
          </cell>
          <cell r="D12" t="str">
            <v>Mežāres kultūras nama un pagasta ēkas rekonstrukcija energoefektivitātes paaugstināšanai</v>
          </cell>
          <cell r="J12">
            <v>356691.4</v>
          </cell>
          <cell r="L12">
            <v>334956.03999999998</v>
          </cell>
          <cell r="M12">
            <v>66.214799999999968</v>
          </cell>
          <cell r="N12">
            <v>1.0999999999999999E-2</v>
          </cell>
          <cell r="Z12" t="str">
            <v>Jā</v>
          </cell>
          <cell r="AA12" t="str">
            <v>Jā</v>
          </cell>
          <cell r="AB12" t="str">
            <v>Jā</v>
          </cell>
          <cell r="AC12" t="str">
            <v>Jā</v>
          </cell>
          <cell r="AE12">
            <v>10</v>
          </cell>
          <cell r="AG12">
            <v>10</v>
          </cell>
          <cell r="AI12">
            <v>10</v>
          </cell>
          <cell r="AK12">
            <v>10</v>
          </cell>
          <cell r="AM12">
            <v>0</v>
          </cell>
          <cell r="AO12">
            <v>3</v>
          </cell>
          <cell r="AQ12">
            <v>5</v>
          </cell>
        </row>
        <row r="13">
          <cell r="C13" t="str">
            <v>Kuldīgas novada pašvaldība</v>
          </cell>
          <cell r="D13" t="str">
            <v>Sociālā dienesta ēkas energoefektivitātes uzlabošana Dzirnavu ielā 9, Kuldīgā, Kuldīgas novadā</v>
          </cell>
          <cell r="J13">
            <v>240874.6575</v>
          </cell>
          <cell r="L13">
            <v>188951.73599999998</v>
          </cell>
          <cell r="M13">
            <v>38.155887999999997</v>
          </cell>
          <cell r="N13">
            <v>0</v>
          </cell>
          <cell r="Z13" t="str">
            <v>Jā</v>
          </cell>
          <cell r="AA13" t="str">
            <v>Jā</v>
          </cell>
          <cell r="AB13" t="str">
            <v>Jā</v>
          </cell>
          <cell r="AC13" t="str">
            <v>Jā</v>
          </cell>
          <cell r="AE13">
            <v>10</v>
          </cell>
          <cell r="AG13">
            <v>8</v>
          </cell>
          <cell r="AI13">
            <v>10</v>
          </cell>
          <cell r="AK13">
            <v>10</v>
          </cell>
          <cell r="AM13">
            <v>0</v>
          </cell>
          <cell r="AO13">
            <v>0</v>
          </cell>
          <cell r="AQ13">
            <v>10</v>
          </cell>
        </row>
        <row r="14">
          <cell r="C14" t="str">
            <v>Gulbenes novada pašvaldība</v>
          </cell>
          <cell r="D14" t="str">
            <v>Gulbenes novada sociālā dienesta ēkas energoefektivitātes paaugstināšana</v>
          </cell>
          <cell r="J14">
            <v>153000</v>
          </cell>
          <cell r="L14">
            <v>153019.4376</v>
          </cell>
          <cell r="M14">
            <v>30.708507400000002</v>
          </cell>
          <cell r="N14">
            <v>0</v>
          </cell>
          <cell r="Z14" t="str">
            <v>Jā</v>
          </cell>
          <cell r="AA14" t="str">
            <v>Jā</v>
          </cell>
          <cell r="AB14" t="str">
            <v>Jā</v>
          </cell>
          <cell r="AC14" t="str">
            <v>Jā</v>
          </cell>
          <cell r="AE14">
            <v>10</v>
          </cell>
          <cell r="AG14">
            <v>10</v>
          </cell>
          <cell r="AI14">
            <v>6</v>
          </cell>
          <cell r="AK14">
            <v>10</v>
          </cell>
          <cell r="AM14">
            <v>0</v>
          </cell>
          <cell r="AO14">
            <v>0</v>
          </cell>
          <cell r="AQ14">
            <v>10</v>
          </cell>
        </row>
        <row r="15">
          <cell r="C15" t="str">
            <v>Kocēnu novada pašvaldība</v>
          </cell>
          <cell r="D15" t="str">
            <v>Energoefektivitātes paaugstināšana Kocēnu novada domes ēkā Alejas ielā 8, Kocēnos</v>
          </cell>
          <cell r="J15">
            <v>207497.75</v>
          </cell>
          <cell r="L15">
            <v>198624.17599999998</v>
          </cell>
          <cell r="M15">
            <v>38.167099999999991</v>
          </cell>
          <cell r="N15">
            <v>0</v>
          </cell>
          <cell r="Z15" t="str">
            <v>Jā</v>
          </cell>
          <cell r="AA15" t="str">
            <v>Jā</v>
          </cell>
          <cell r="AB15" t="str">
            <v>Jā</v>
          </cell>
          <cell r="AC15" t="str">
            <v>Jā</v>
          </cell>
          <cell r="AE15">
            <v>10</v>
          </cell>
          <cell r="AG15">
            <v>10</v>
          </cell>
          <cell r="AI15">
            <v>6</v>
          </cell>
          <cell r="AK15">
            <v>10</v>
          </cell>
          <cell r="AM15">
            <v>0</v>
          </cell>
          <cell r="AO15">
            <v>0</v>
          </cell>
          <cell r="AQ15">
            <v>10</v>
          </cell>
        </row>
        <row r="16">
          <cell r="C16" t="str">
            <v>Tukuma novada pašvaldība</v>
          </cell>
          <cell r="D16" t="str">
            <v>Energoefektivitātes paaugstināšana PII „Pasaciņa”</v>
          </cell>
          <cell r="J16">
            <v>291975</v>
          </cell>
          <cell r="L16">
            <v>270766.962</v>
          </cell>
          <cell r="M16">
            <v>53.690040000000003</v>
          </cell>
          <cell r="N16">
            <v>0</v>
          </cell>
          <cell r="Z16" t="str">
            <v>Jā</v>
          </cell>
          <cell r="AA16" t="str">
            <v>Jā</v>
          </cell>
          <cell r="AB16" t="str">
            <v>Jā</v>
          </cell>
          <cell r="AC16" t="str">
            <v>Jā</v>
          </cell>
          <cell r="AE16">
            <v>10</v>
          </cell>
          <cell r="AG16">
            <v>10</v>
          </cell>
          <cell r="AI16">
            <v>6</v>
          </cell>
          <cell r="AK16">
            <v>10</v>
          </cell>
          <cell r="AM16">
            <v>10</v>
          </cell>
          <cell r="AO16">
            <v>0</v>
          </cell>
          <cell r="AQ16">
            <v>0</v>
          </cell>
        </row>
        <row r="17">
          <cell r="C17" t="str">
            <v>Limbažu novada pašvaldība</v>
          </cell>
          <cell r="D17" t="str">
            <v>Pašvaldības administratīvās ēkas energoefektivitātes paaugstināšana</v>
          </cell>
          <cell r="J17">
            <v>309187</v>
          </cell>
          <cell r="L17">
            <v>284308.80000000005</v>
          </cell>
          <cell r="M17">
            <v>57.79392</v>
          </cell>
          <cell r="N17">
            <v>0</v>
          </cell>
          <cell r="Z17" t="str">
            <v>Jā</v>
          </cell>
          <cell r="AA17" t="str">
            <v>Jā</v>
          </cell>
          <cell r="AB17" t="str">
            <v>Jā</v>
          </cell>
          <cell r="AC17" t="str">
            <v>Jā</v>
          </cell>
          <cell r="AE17">
            <v>10</v>
          </cell>
          <cell r="AG17">
            <v>10</v>
          </cell>
          <cell r="AI17">
            <v>6</v>
          </cell>
          <cell r="AK17">
            <v>10</v>
          </cell>
          <cell r="AM17">
            <v>0</v>
          </cell>
          <cell r="AO17">
            <v>0</v>
          </cell>
          <cell r="AQ17">
            <v>10</v>
          </cell>
        </row>
        <row r="18">
          <cell r="C18" t="str">
            <v>Lielvārdes novada pašvaldība</v>
          </cell>
          <cell r="D18" t="str">
            <v>Energoefektivitātes paaugstināšana sociālo dzīvokļu mājā Lēdmanē, Lielvārdes novadā</v>
          </cell>
          <cell r="J18">
            <v>159545</v>
          </cell>
          <cell r="L18">
            <v>144227.47999999998</v>
          </cell>
          <cell r="M18">
            <v>29.320039999999995</v>
          </cell>
          <cell r="N18">
            <v>0</v>
          </cell>
          <cell r="Z18" t="str">
            <v>Jā</v>
          </cell>
          <cell r="AA18" t="str">
            <v>Jā</v>
          </cell>
          <cell r="AB18" t="str">
            <v>Jā</v>
          </cell>
          <cell r="AC18" t="str">
            <v>Jā</v>
          </cell>
          <cell r="AE18">
            <v>10</v>
          </cell>
          <cell r="AG18">
            <v>10</v>
          </cell>
          <cell r="AI18">
            <v>6</v>
          </cell>
          <cell r="AK18">
            <v>10</v>
          </cell>
          <cell r="AM18">
            <v>0</v>
          </cell>
          <cell r="AO18">
            <v>0</v>
          </cell>
          <cell r="AQ18">
            <v>10</v>
          </cell>
        </row>
        <row r="19">
          <cell r="C19" t="str">
            <v>Viļānu novada pašvaldība</v>
          </cell>
          <cell r="D19" t="str">
            <v>Sekmēt energoefektivitātes paaugstināšanu Viļānu Mūzikas un mākslas skolā</v>
          </cell>
          <cell r="J19">
            <v>70430</v>
          </cell>
          <cell r="L19">
            <v>51793.240000000005</v>
          </cell>
          <cell r="M19">
            <v>13.673729999999999</v>
          </cell>
          <cell r="N19">
            <v>0</v>
          </cell>
          <cell r="Z19" t="str">
            <v>Jā</v>
          </cell>
          <cell r="AA19" t="str">
            <v>Jā</v>
          </cell>
          <cell r="AB19" t="str">
            <v>Jā</v>
          </cell>
          <cell r="AC19" t="str">
            <v>Jā</v>
          </cell>
          <cell r="AE19">
            <v>10</v>
          </cell>
          <cell r="AG19">
            <v>10</v>
          </cell>
          <cell r="AI19">
            <v>6</v>
          </cell>
          <cell r="AK19">
            <v>10</v>
          </cell>
          <cell r="AM19">
            <v>0</v>
          </cell>
          <cell r="AO19">
            <v>0</v>
          </cell>
          <cell r="AQ19">
            <v>10</v>
          </cell>
        </row>
        <row r="20">
          <cell r="C20" t="str">
            <v>Ilūkstes novada pašvaldība</v>
          </cell>
          <cell r="D20" t="str">
            <v xml:space="preserve">Kompleksi risinājumi energoefektivitātes paaugstināšanai Veselības centra "Ilūkste" jaunajā korpusā </v>
          </cell>
          <cell r="J20">
            <v>233383.53</v>
          </cell>
          <cell r="L20">
            <v>302878.89550000004</v>
          </cell>
          <cell r="M20">
            <v>58.59207</v>
          </cell>
          <cell r="N20">
            <v>0</v>
          </cell>
          <cell r="Z20" t="str">
            <v>Jā</v>
          </cell>
          <cell r="AA20" t="str">
            <v>Jā</v>
          </cell>
          <cell r="AB20" t="str">
            <v>Jā</v>
          </cell>
          <cell r="AC20" t="str">
            <v>Jā</v>
          </cell>
          <cell r="AE20">
            <v>10</v>
          </cell>
          <cell r="AG20">
            <v>10</v>
          </cell>
          <cell r="AI20">
            <v>10</v>
          </cell>
          <cell r="AK20">
            <v>10</v>
          </cell>
          <cell r="AM20">
            <v>0</v>
          </cell>
          <cell r="AO20">
            <v>0</v>
          </cell>
          <cell r="AQ20">
            <v>5</v>
          </cell>
        </row>
        <row r="21">
          <cell r="C21" t="str">
            <v>Grobiņas novada pašvaldība</v>
          </cell>
          <cell r="D21" t="str">
            <v>Energoefektivitātes paaugstināšana Grobiņas sākumskolas ēkas daļai</v>
          </cell>
          <cell r="J21">
            <v>191715</v>
          </cell>
          <cell r="L21">
            <v>205262.48799999998</v>
          </cell>
          <cell r="M21">
            <v>41.354990000000051</v>
          </cell>
          <cell r="N21">
            <v>0</v>
          </cell>
          <cell r="Z21" t="str">
            <v>Jā</v>
          </cell>
          <cell r="AA21" t="str">
            <v>Jā</v>
          </cell>
          <cell r="AB21" t="str">
            <v>Jā</v>
          </cell>
          <cell r="AC21" t="str">
            <v>Jā</v>
          </cell>
          <cell r="AE21">
            <v>10</v>
          </cell>
          <cell r="AG21">
            <v>10</v>
          </cell>
          <cell r="AI21">
            <v>8</v>
          </cell>
          <cell r="AK21">
            <v>6</v>
          </cell>
          <cell r="AM21">
            <v>0</v>
          </cell>
          <cell r="AO21">
            <v>0</v>
          </cell>
          <cell r="AQ21">
            <v>10</v>
          </cell>
        </row>
        <row r="22">
          <cell r="C22" t="str">
            <v>Grobiņas novada pašvaldība</v>
          </cell>
          <cell r="D22" t="str">
            <v>Energoefektivitātes paaugstināšana ēkai "Āmuļi"</v>
          </cell>
          <cell r="J22">
            <v>120810</v>
          </cell>
          <cell r="L22">
            <v>101046.446</v>
          </cell>
          <cell r="M22">
            <v>26.744424510000005</v>
          </cell>
          <cell r="N22">
            <v>0</v>
          </cell>
          <cell r="Z22" t="str">
            <v>Jā</v>
          </cell>
          <cell r="AA22" t="str">
            <v>Jā</v>
          </cell>
          <cell r="AB22" t="str">
            <v>Jā</v>
          </cell>
          <cell r="AC22" t="str">
            <v>Jā</v>
          </cell>
          <cell r="AE22">
            <v>10</v>
          </cell>
          <cell r="AG22">
            <v>10</v>
          </cell>
          <cell r="AI22">
            <v>10</v>
          </cell>
          <cell r="AK22">
            <v>6</v>
          </cell>
          <cell r="AM22">
            <v>0</v>
          </cell>
          <cell r="AO22">
            <v>3</v>
          </cell>
          <cell r="AQ22">
            <v>5</v>
          </cell>
        </row>
        <row r="23">
          <cell r="C23" t="str">
            <v>Ādažu novada pašvaldība</v>
          </cell>
          <cell r="D23" t="str">
            <v>Ēkas Gaujas ielā 16 energoefektivitātes paaugstināšana</v>
          </cell>
          <cell r="J23">
            <v>106200</v>
          </cell>
          <cell r="L23">
            <v>77857.200000000012</v>
          </cell>
          <cell r="M23">
            <v>20.71818</v>
          </cell>
          <cell r="N23">
            <v>0</v>
          </cell>
          <cell r="Z23" t="str">
            <v>Jā</v>
          </cell>
          <cell r="AA23" t="str">
            <v>Jā</v>
          </cell>
          <cell r="AB23" t="str">
            <v>Jā</v>
          </cell>
          <cell r="AC23" t="str">
            <v>Jā</v>
          </cell>
          <cell r="AE23">
            <v>10</v>
          </cell>
          <cell r="AG23">
            <v>10</v>
          </cell>
          <cell r="AI23">
            <v>4</v>
          </cell>
          <cell r="AK23">
            <v>10</v>
          </cell>
          <cell r="AM23">
            <v>0</v>
          </cell>
          <cell r="AO23">
            <v>0</v>
          </cell>
          <cell r="AQ23">
            <v>10</v>
          </cell>
        </row>
        <row r="24">
          <cell r="C24" t="str">
            <v>Dundagas novada pašvaldība</v>
          </cell>
          <cell r="D24" t="str">
            <v>Energoefektivitātes paaugstināšana pašvaldības ēkā "Zītari"</v>
          </cell>
          <cell r="J24">
            <v>59500</v>
          </cell>
          <cell r="L24">
            <v>103395.93600000002</v>
          </cell>
          <cell r="M24">
            <v>24.149748000000002</v>
          </cell>
          <cell r="N24">
            <v>0</v>
          </cell>
          <cell r="Z24" t="str">
            <v>Jā</v>
          </cell>
          <cell r="AA24" t="str">
            <v>Jā</v>
          </cell>
          <cell r="AB24" t="str">
            <v>Jā</v>
          </cell>
          <cell r="AC24" t="str">
            <v>Jā</v>
          </cell>
          <cell r="AE24">
            <v>10</v>
          </cell>
          <cell r="AG24">
            <v>10</v>
          </cell>
          <cell r="AI24">
            <v>10</v>
          </cell>
          <cell r="AK24">
            <v>10</v>
          </cell>
          <cell r="AM24">
            <v>0</v>
          </cell>
          <cell r="AO24">
            <v>3</v>
          </cell>
          <cell r="AQ24">
            <v>0</v>
          </cell>
        </row>
        <row r="25">
          <cell r="C25" t="str">
            <v>Grobiņas novada pašvaldība</v>
          </cell>
          <cell r="D25" t="str">
            <v>Energoefektivitātes paaugstināšana pirmskolas izglītības iestādei "Čiekuriņš" ēkai</v>
          </cell>
          <cell r="J25">
            <v>134770</v>
          </cell>
          <cell r="L25">
            <v>221070.05</v>
          </cell>
          <cell r="M25">
            <v>44.369999999999962</v>
          </cell>
          <cell r="N25">
            <v>0.04</v>
          </cell>
          <cell r="Z25" t="str">
            <v>Jā</v>
          </cell>
          <cell r="AA25" t="str">
            <v>Jā</v>
          </cell>
          <cell r="AB25" t="str">
            <v>Jā</v>
          </cell>
          <cell r="AC25" t="str">
            <v>Jā</v>
          </cell>
          <cell r="AE25">
            <v>10</v>
          </cell>
          <cell r="AG25">
            <v>10</v>
          </cell>
          <cell r="AI25">
            <v>10</v>
          </cell>
          <cell r="AK25">
            <v>10</v>
          </cell>
          <cell r="AM25">
            <v>0</v>
          </cell>
          <cell r="AO25">
            <v>3</v>
          </cell>
          <cell r="AQ25">
            <v>0</v>
          </cell>
        </row>
        <row r="26">
          <cell r="C26" t="str">
            <v>Madonas novada pašvaldība</v>
          </cell>
          <cell r="D26" t="str">
            <v>Energoefektivitātes paaugstināšanas pasākumu uzlabošana Madonas novada Liezēres pirmsskolas izglītības iestādē</v>
          </cell>
          <cell r="J26">
            <v>134810</v>
          </cell>
          <cell r="L26">
            <v>191248.4</v>
          </cell>
          <cell r="M26">
            <v>47.193692000000013</v>
          </cell>
          <cell r="N26">
            <v>0</v>
          </cell>
          <cell r="Z26" t="str">
            <v>Jā</v>
          </cell>
          <cell r="AA26" t="str">
            <v>Jā</v>
          </cell>
          <cell r="AB26" t="str">
            <v>Jā</v>
          </cell>
          <cell r="AC26" t="str">
            <v>Jā</v>
          </cell>
          <cell r="AE26">
            <v>10</v>
          </cell>
          <cell r="AG26">
            <v>10</v>
          </cell>
          <cell r="AI26">
            <v>8</v>
          </cell>
          <cell r="AK26">
            <v>10</v>
          </cell>
          <cell r="AM26">
            <v>0</v>
          </cell>
          <cell r="AO26">
            <v>0</v>
          </cell>
          <cell r="AQ26">
            <v>5</v>
          </cell>
        </row>
        <row r="27">
          <cell r="C27" t="str">
            <v>Ludzas novada pašvaldība</v>
          </cell>
          <cell r="D27" t="str">
            <v>Ludzas novada Pildas pamatskolas ēkas energoefektivitātes paaugstināšana</v>
          </cell>
          <cell r="J27">
            <v>425000</v>
          </cell>
          <cell r="L27">
            <v>480861.32399999996</v>
          </cell>
          <cell r="M27">
            <v>97.38</v>
          </cell>
          <cell r="N27">
            <v>0</v>
          </cell>
          <cell r="Z27" t="str">
            <v>Jā</v>
          </cell>
          <cell r="AA27" t="str">
            <v>Jā</v>
          </cell>
          <cell r="AB27" t="str">
            <v>Jā</v>
          </cell>
          <cell r="AC27" t="str">
            <v>Jā</v>
          </cell>
          <cell r="AE27">
            <v>10</v>
          </cell>
          <cell r="AG27">
            <v>10</v>
          </cell>
          <cell r="AI27">
            <v>8</v>
          </cell>
          <cell r="AK27">
            <v>10</v>
          </cell>
          <cell r="AM27">
            <v>0</v>
          </cell>
          <cell r="AO27">
            <v>0</v>
          </cell>
          <cell r="AQ27">
            <v>5</v>
          </cell>
        </row>
        <row r="28">
          <cell r="C28" t="str">
            <v>Saldus novada pašvaldība</v>
          </cell>
          <cell r="D28" t="str">
            <v>Novadnieku pagasta administratīvās ēkas ar sporta zāli energoefektivitātes paaugstināšana</v>
          </cell>
          <cell r="J28">
            <v>242090</v>
          </cell>
          <cell r="L28">
            <v>217376.58800000002</v>
          </cell>
          <cell r="M28">
            <v>39.446263999999992</v>
          </cell>
          <cell r="N28">
            <v>7.3000000000000001E-3</v>
          </cell>
          <cell r="Z28" t="str">
            <v>Jā</v>
          </cell>
          <cell r="AA28" t="str">
            <v>Jā</v>
          </cell>
          <cell r="AB28" t="str">
            <v>Jā</v>
          </cell>
          <cell r="AC28" t="str">
            <v>Jā</v>
          </cell>
          <cell r="AE28">
            <v>10</v>
          </cell>
          <cell r="AG28">
            <v>8</v>
          </cell>
          <cell r="AI28">
            <v>6</v>
          </cell>
          <cell r="AK28">
            <v>6</v>
          </cell>
          <cell r="AM28">
            <v>0</v>
          </cell>
          <cell r="AO28">
            <v>3</v>
          </cell>
          <cell r="AQ28">
            <v>10</v>
          </cell>
        </row>
        <row r="29">
          <cell r="C29" t="str">
            <v>Aglonas novada pašvaldība</v>
          </cell>
          <cell r="D29" t="str">
            <v>Aglonas novada centrālās bibliotēkas energoefektivitātes paaugstināšana</v>
          </cell>
          <cell r="J29">
            <v>80512</v>
          </cell>
          <cell r="L29">
            <v>59006.444000000003</v>
          </cell>
          <cell r="M29">
            <v>14.937481999999999</v>
          </cell>
          <cell r="N29">
            <v>0</v>
          </cell>
          <cell r="Z29" t="str">
            <v>Jā</v>
          </cell>
          <cell r="AA29" t="str">
            <v>Jā</v>
          </cell>
          <cell r="AB29" t="str">
            <v>Jā</v>
          </cell>
          <cell r="AC29" t="str">
            <v>Jā</v>
          </cell>
          <cell r="AE29">
            <v>10</v>
          </cell>
          <cell r="AG29">
            <v>10</v>
          </cell>
          <cell r="AI29">
            <v>8</v>
          </cell>
          <cell r="AK29">
            <v>10</v>
          </cell>
          <cell r="AM29">
            <v>0</v>
          </cell>
          <cell r="AO29">
            <v>0</v>
          </cell>
          <cell r="AQ29">
            <v>5</v>
          </cell>
        </row>
        <row r="30">
          <cell r="C30" t="str">
            <v>Kocēnu novada pašvaldība</v>
          </cell>
          <cell r="D30" t="str">
            <v>Energoefektivitātes paaugstināšana izglītības iestādē, Nākotnes ielā 1, Vaidavā</v>
          </cell>
          <cell r="J30">
            <v>773327.875</v>
          </cell>
          <cell r="L30">
            <v>566674.95499999996</v>
          </cell>
          <cell r="M30">
            <v>156.88073500000002</v>
          </cell>
          <cell r="N30">
            <v>0</v>
          </cell>
          <cell r="Z30" t="str">
            <v>Jā</v>
          </cell>
          <cell r="AA30" t="str">
            <v>Jā</v>
          </cell>
          <cell r="AB30" t="str">
            <v>Jā</v>
          </cell>
          <cell r="AC30" t="str">
            <v>Jā</v>
          </cell>
          <cell r="AE30">
            <v>10</v>
          </cell>
          <cell r="AG30">
            <v>10</v>
          </cell>
          <cell r="AI30">
            <v>8</v>
          </cell>
          <cell r="AK30">
            <v>10</v>
          </cell>
          <cell r="AM30">
            <v>0</v>
          </cell>
          <cell r="AO30">
            <v>0</v>
          </cell>
          <cell r="AQ30">
            <v>5</v>
          </cell>
        </row>
        <row r="31">
          <cell r="C31" t="str">
            <v>Līvānu  novada pašvaldība</v>
          </cell>
          <cell r="D31" t="str">
            <v>Līvānu  novada pašvaldības ēku pārbūve un energoefektivitātes paaugstināšana - 3.kārta (Projekts Nr.3)</v>
          </cell>
          <cell r="J31">
            <v>36270</v>
          </cell>
          <cell r="L31">
            <v>93719.999999999985</v>
          </cell>
          <cell r="M31">
            <v>25.188000000000024</v>
          </cell>
          <cell r="N31">
            <v>0</v>
          </cell>
          <cell r="Z31" t="str">
            <v>Jā</v>
          </cell>
          <cell r="AA31" t="str">
            <v>Jā</v>
          </cell>
          <cell r="AB31" t="str">
            <v>Jā</v>
          </cell>
          <cell r="AC31" t="str">
            <v>Jā</v>
          </cell>
          <cell r="AE31">
            <v>10</v>
          </cell>
          <cell r="AG31">
            <v>10</v>
          </cell>
          <cell r="AI31">
            <v>6</v>
          </cell>
          <cell r="AK31">
            <v>6</v>
          </cell>
          <cell r="AM31">
            <v>0</v>
          </cell>
          <cell r="AO31">
            <v>0</v>
          </cell>
          <cell r="AQ31">
            <v>10</v>
          </cell>
        </row>
        <row r="32">
          <cell r="C32" t="str">
            <v>Ogres novada pašvaldība</v>
          </cell>
          <cell r="D32" t="str">
            <v>Ēkas Ogrē, Upes prospektā 16 siltināšana un rekonstrukcija, pielāgojot Ogres novada Sociālā dienesta un tā struktūrvienību vajadzībām</v>
          </cell>
          <cell r="J32">
            <v>386200</v>
          </cell>
          <cell r="L32">
            <v>320509.65600000002</v>
          </cell>
          <cell r="M32">
            <v>70.929943000235909</v>
          </cell>
          <cell r="N32">
            <v>0</v>
          </cell>
          <cell r="Z32" t="str">
            <v>Jā</v>
          </cell>
          <cell r="AA32" t="str">
            <v>Jā</v>
          </cell>
          <cell r="AB32" t="str">
            <v>Jā</v>
          </cell>
          <cell r="AC32" t="str">
            <v>Jā</v>
          </cell>
          <cell r="AE32">
            <v>10</v>
          </cell>
          <cell r="AG32">
            <v>8</v>
          </cell>
          <cell r="AI32">
            <v>4</v>
          </cell>
          <cell r="AK32">
            <v>10</v>
          </cell>
          <cell r="AM32">
            <v>0</v>
          </cell>
          <cell r="AO32">
            <v>0</v>
          </cell>
          <cell r="AQ32">
            <v>10</v>
          </cell>
        </row>
        <row r="33">
          <cell r="C33" t="str">
            <v>Naukšēnu novada pašvaldība</v>
          </cell>
          <cell r="D33" t="str">
            <v>Naukšēnu novada pašvaldības administratīvās ēkas energoefektivitātes paaugstināšana</v>
          </cell>
          <cell r="J33">
            <v>107000</v>
          </cell>
          <cell r="L33">
            <v>78679.440000000017</v>
          </cell>
          <cell r="M33">
            <v>20.853616000000006</v>
          </cell>
          <cell r="N33">
            <v>0</v>
          </cell>
          <cell r="Z33" t="str">
            <v>Jā</v>
          </cell>
          <cell r="AA33" t="str">
            <v>Jā</v>
          </cell>
          <cell r="AB33" t="str">
            <v>Jā</v>
          </cell>
          <cell r="AC33" t="str">
            <v>Jā</v>
          </cell>
          <cell r="AE33">
            <v>10</v>
          </cell>
          <cell r="AG33">
            <v>10</v>
          </cell>
          <cell r="AI33">
            <v>2</v>
          </cell>
          <cell r="AK33">
            <v>10</v>
          </cell>
          <cell r="AM33">
            <v>0</v>
          </cell>
          <cell r="AO33">
            <v>0</v>
          </cell>
          <cell r="AQ33">
            <v>10</v>
          </cell>
        </row>
        <row r="34">
          <cell r="C34" t="str">
            <v>Baldones novada pašvaldība</v>
          </cell>
          <cell r="D34" t="str">
            <v>Energoefektivitātes paaugstināšana sociālajā aprūpes centrā "Baldone"</v>
          </cell>
          <cell r="J34">
            <v>157500</v>
          </cell>
          <cell r="L34">
            <v>183450.73646500445</v>
          </cell>
          <cell r="M34">
            <v>48.436275999999999</v>
          </cell>
          <cell r="N34">
            <v>0</v>
          </cell>
          <cell r="Z34" t="str">
            <v>Jā</v>
          </cell>
          <cell r="AA34" t="str">
            <v>Jā</v>
          </cell>
          <cell r="AB34" t="str">
            <v>Jā</v>
          </cell>
          <cell r="AC34" t="str">
            <v>Jā</v>
          </cell>
          <cell r="AE34">
            <v>10</v>
          </cell>
          <cell r="AG34">
            <v>10</v>
          </cell>
          <cell r="AI34">
            <v>6</v>
          </cell>
          <cell r="AK34">
            <v>10</v>
          </cell>
          <cell r="AM34">
            <v>0</v>
          </cell>
          <cell r="AO34">
            <v>0</v>
          </cell>
          <cell r="AQ34">
            <v>5</v>
          </cell>
        </row>
        <row r="35">
          <cell r="C35" t="str">
            <v>Limbažu novada pašvaldība</v>
          </cell>
          <cell r="D35" t="str">
            <v>Viļķenes pirmskolas izglītības iestādes ēkas energoefektivitātes paaugstināšana</v>
          </cell>
          <cell r="J35">
            <v>143400</v>
          </cell>
          <cell r="L35">
            <v>166595.70000000001</v>
          </cell>
          <cell r="M35">
            <v>26.341103999999998</v>
          </cell>
          <cell r="N35">
            <v>0</v>
          </cell>
          <cell r="Z35" t="str">
            <v>Jā</v>
          </cell>
          <cell r="AA35" t="str">
            <v>Jā</v>
          </cell>
          <cell r="AB35" t="str">
            <v>Jā</v>
          </cell>
          <cell r="AC35" t="str">
            <v>Jā</v>
          </cell>
          <cell r="AE35">
            <v>10</v>
          </cell>
          <cell r="AG35">
            <v>10</v>
          </cell>
          <cell r="AI35">
            <v>8</v>
          </cell>
          <cell r="AK35">
            <v>10</v>
          </cell>
          <cell r="AM35">
            <v>0</v>
          </cell>
          <cell r="AO35">
            <v>3</v>
          </cell>
          <cell r="AQ35">
            <v>0</v>
          </cell>
        </row>
        <row r="36">
          <cell r="C36" t="str">
            <v>Līvānu  novada pašvaldība</v>
          </cell>
          <cell r="D36" t="str">
            <v>Līvānu  novada pašvaldības ēku pārbūve un energoefektivitātes paaugstināšana - 3.kārta (Projekts Nr.1)</v>
          </cell>
          <cell r="J36">
            <v>224525</v>
          </cell>
          <cell r="L36">
            <v>205250.92000000004</v>
          </cell>
          <cell r="M36">
            <v>41.247793999999999</v>
          </cell>
          <cell r="N36">
            <v>0</v>
          </cell>
          <cell r="Z36" t="str">
            <v>Jā</v>
          </cell>
          <cell r="AA36" t="str">
            <v>Jā</v>
          </cell>
          <cell r="AB36" t="str">
            <v>Jā</v>
          </cell>
          <cell r="AC36" t="str">
            <v>Jā</v>
          </cell>
          <cell r="AE36">
            <v>10</v>
          </cell>
          <cell r="AG36">
            <v>10</v>
          </cell>
          <cell r="AI36">
            <v>10</v>
          </cell>
          <cell r="AK36">
            <v>6</v>
          </cell>
          <cell r="AM36">
            <v>0</v>
          </cell>
          <cell r="AO36">
            <v>0</v>
          </cell>
          <cell r="AQ36">
            <v>5</v>
          </cell>
        </row>
        <row r="37">
          <cell r="C37" t="str">
            <v>Rundāles novada pašvaldība</v>
          </cell>
          <cell r="D37" t="str">
            <v>Viesturu kultūras centra ēkas energoefektivitātes paaugstināšana</v>
          </cell>
          <cell r="J37">
            <v>272212.5</v>
          </cell>
          <cell r="L37">
            <v>221961.03999999995</v>
          </cell>
          <cell r="M37">
            <v>68.74184799999999</v>
          </cell>
          <cell r="N37">
            <v>0</v>
          </cell>
          <cell r="Z37" t="str">
            <v>Jā</v>
          </cell>
          <cell r="AA37" t="str">
            <v>Jā</v>
          </cell>
          <cell r="AB37" t="str">
            <v>Jā</v>
          </cell>
          <cell r="AC37" t="str">
            <v>Jā</v>
          </cell>
          <cell r="AE37">
            <v>10</v>
          </cell>
          <cell r="AG37">
            <v>10</v>
          </cell>
          <cell r="AI37">
            <v>8</v>
          </cell>
          <cell r="AK37">
            <v>10</v>
          </cell>
          <cell r="AM37">
            <v>0</v>
          </cell>
          <cell r="AO37">
            <v>3</v>
          </cell>
          <cell r="AQ37">
            <v>0</v>
          </cell>
        </row>
        <row r="38">
          <cell r="C38" t="str">
            <v>Ludzas novada pašvaldība</v>
          </cell>
          <cell r="D38" t="str">
            <v>Ludzas poliklīnikas ēkas energoefektivitātes paaugstināšana</v>
          </cell>
          <cell r="J38">
            <v>212500</v>
          </cell>
          <cell r="L38">
            <v>169439.04000000004</v>
          </cell>
          <cell r="M38">
            <v>34.30697</v>
          </cell>
          <cell r="N38">
            <v>0</v>
          </cell>
          <cell r="Z38" t="str">
            <v>Jā</v>
          </cell>
          <cell r="AA38" t="str">
            <v>Jā</v>
          </cell>
          <cell r="AB38" t="str">
            <v>Jā</v>
          </cell>
          <cell r="AC38" t="str">
            <v>Jā</v>
          </cell>
          <cell r="AE38">
            <v>10</v>
          </cell>
          <cell r="AG38">
            <v>8</v>
          </cell>
          <cell r="AI38">
            <v>8</v>
          </cell>
          <cell r="AK38">
            <v>10</v>
          </cell>
          <cell r="AM38">
            <v>0</v>
          </cell>
          <cell r="AO38">
            <v>0</v>
          </cell>
          <cell r="AQ38">
            <v>5</v>
          </cell>
        </row>
        <row r="39">
          <cell r="C39" t="str">
            <v>Alūksnes novada pašvaldība</v>
          </cell>
          <cell r="D39" t="str">
            <v>Energoefektivitātes uzlabošana P/A “Spodra” administratīvajā ēkā un ēkas pārbūve</v>
          </cell>
          <cell r="J39">
            <v>95640</v>
          </cell>
          <cell r="L39">
            <v>74216.032000000007</v>
          </cell>
          <cell r="M39">
            <v>15.803084000000002</v>
          </cell>
          <cell r="N39">
            <v>0</v>
          </cell>
          <cell r="Z39" t="str">
            <v>Jā</v>
          </cell>
          <cell r="AA39" t="str">
            <v>Jā</v>
          </cell>
          <cell r="AB39" t="str">
            <v>Jā</v>
          </cell>
          <cell r="AC39" t="str">
            <v>Jā</v>
          </cell>
          <cell r="AE39">
            <v>10</v>
          </cell>
          <cell r="AG39">
            <v>8</v>
          </cell>
          <cell r="AI39">
            <v>8</v>
          </cell>
          <cell r="AK39">
            <v>10</v>
          </cell>
          <cell r="AM39">
            <v>0</v>
          </cell>
          <cell r="AO39">
            <v>0</v>
          </cell>
          <cell r="AQ39">
            <v>5</v>
          </cell>
        </row>
        <row r="40">
          <cell r="C40" t="str">
            <v>Ventspils novada pašvaldība</v>
          </cell>
          <cell r="D40" t="str">
            <v>Energoefektivitātes paaugstināšana Ventspils novada Zūru pamatskolā</v>
          </cell>
          <cell r="J40">
            <v>281683</v>
          </cell>
          <cell r="L40">
            <v>209605.67999999996</v>
          </cell>
          <cell r="M40">
            <v>54.491588999999991</v>
          </cell>
          <cell r="N40">
            <v>0.01</v>
          </cell>
          <cell r="Z40" t="str">
            <v>Jā</v>
          </cell>
          <cell r="AA40" t="str">
            <v>Jā</v>
          </cell>
          <cell r="AB40" t="str">
            <v>Jā</v>
          </cell>
          <cell r="AC40" t="str">
            <v>Jā</v>
          </cell>
          <cell r="AE40">
            <v>10</v>
          </cell>
          <cell r="AG40">
            <v>10</v>
          </cell>
          <cell r="AI40">
            <v>2</v>
          </cell>
          <cell r="AK40">
            <v>6</v>
          </cell>
          <cell r="AM40">
            <v>0</v>
          </cell>
          <cell r="AO40">
            <v>3</v>
          </cell>
          <cell r="AQ40">
            <v>10</v>
          </cell>
        </row>
        <row r="41">
          <cell r="C41" t="str">
            <v>Ādažu novada pašvaldība</v>
          </cell>
          <cell r="D41" t="str">
            <v>Ādažu pirmsskolas izglītības iestādes energoefektivitātes paaugstināšana</v>
          </cell>
          <cell r="J41">
            <v>451000</v>
          </cell>
          <cell r="L41">
            <v>330463.13999999984</v>
          </cell>
          <cell r="M41">
            <v>66.596801999999997</v>
          </cell>
          <cell r="N41">
            <v>0</v>
          </cell>
          <cell r="Z41" t="str">
            <v>Jā</v>
          </cell>
          <cell r="AA41" t="str">
            <v>Jā</v>
          </cell>
          <cell r="AB41" t="str">
            <v>Jā</v>
          </cell>
          <cell r="AC41" t="str">
            <v>Jā</v>
          </cell>
          <cell r="AE41">
            <v>10</v>
          </cell>
          <cell r="AG41">
            <v>6</v>
          </cell>
          <cell r="AI41">
            <v>0</v>
          </cell>
          <cell r="AK41">
            <v>10</v>
          </cell>
          <cell r="AM41">
            <v>10</v>
          </cell>
          <cell r="AO41">
            <v>0</v>
          </cell>
          <cell r="AQ41">
            <v>5</v>
          </cell>
        </row>
        <row r="42">
          <cell r="C42" t="str">
            <v>Sējas novada pašvaldība</v>
          </cell>
          <cell r="D42" t="str">
            <v>Energoefektivitātes paaugstināšana kultūras namā "Loja", Lojā, Sējas novadā</v>
          </cell>
          <cell r="J42">
            <v>207364.3</v>
          </cell>
          <cell r="L42">
            <v>194191.44</v>
          </cell>
          <cell r="M42">
            <v>38.230439999999994</v>
          </cell>
          <cell r="N42">
            <v>0</v>
          </cell>
          <cell r="Z42" t="str">
            <v>Jā</v>
          </cell>
          <cell r="AA42" t="str">
            <v>Jā</v>
          </cell>
          <cell r="AB42" t="str">
            <v>Jā</v>
          </cell>
          <cell r="AC42" t="str">
            <v>Jā</v>
          </cell>
          <cell r="AE42">
            <v>10</v>
          </cell>
          <cell r="AG42">
            <v>10</v>
          </cell>
          <cell r="AI42">
            <v>10</v>
          </cell>
          <cell r="AK42">
            <v>10</v>
          </cell>
          <cell r="AM42">
            <v>0</v>
          </cell>
          <cell r="AO42">
            <v>0</v>
          </cell>
          <cell r="AQ42">
            <v>0</v>
          </cell>
        </row>
        <row r="43">
          <cell r="C43" t="str">
            <v>Lielvārdes novada pašvaldība</v>
          </cell>
          <cell r="D43" t="str">
            <v>Energoefektivitātes paaugstināšana Jumpravas pagasta pārvaldes ēkā</v>
          </cell>
          <cell r="J43">
            <v>236725</v>
          </cell>
          <cell r="L43">
            <v>213924.82</v>
          </cell>
          <cell r="M43">
            <v>43.529860000000006</v>
          </cell>
          <cell r="N43">
            <v>0</v>
          </cell>
          <cell r="Z43" t="str">
            <v>Jā</v>
          </cell>
          <cell r="AA43" t="str">
            <v>Jā</v>
          </cell>
          <cell r="AB43" t="str">
            <v>Jā</v>
          </cell>
          <cell r="AC43" t="str">
            <v>Jā</v>
          </cell>
          <cell r="AE43">
            <v>10</v>
          </cell>
          <cell r="AG43">
            <v>10</v>
          </cell>
          <cell r="AI43">
            <v>4</v>
          </cell>
          <cell r="AK43">
            <v>6</v>
          </cell>
          <cell r="AM43">
            <v>0</v>
          </cell>
          <cell r="AO43">
            <v>0</v>
          </cell>
          <cell r="AQ43">
            <v>10</v>
          </cell>
        </row>
        <row r="44">
          <cell r="C44" t="str">
            <v>Alūksnes novada pašvaldība</v>
          </cell>
          <cell r="D44" t="str">
            <v>Energoefektivitātes uzlabošana Alūksnes novada pašvaldības administratīvajā ēkā</v>
          </cell>
          <cell r="J44">
            <v>309000</v>
          </cell>
          <cell r="L44">
            <v>255615.33899999992</v>
          </cell>
          <cell r="M44">
            <v>56.840986999999984</v>
          </cell>
          <cell r="N44">
            <v>0</v>
          </cell>
          <cell r="Z44" t="str">
            <v>Jā</v>
          </cell>
          <cell r="AA44" t="str">
            <v>Jā</v>
          </cell>
          <cell r="AB44" t="str">
            <v>Jā</v>
          </cell>
          <cell r="AC44" t="str">
            <v>Jā</v>
          </cell>
          <cell r="AE44">
            <v>10</v>
          </cell>
          <cell r="AG44">
            <v>10</v>
          </cell>
          <cell r="AI44">
            <v>4</v>
          </cell>
          <cell r="AK44">
            <v>6</v>
          </cell>
          <cell r="AM44">
            <v>0</v>
          </cell>
          <cell r="AO44">
            <v>0</v>
          </cell>
          <cell r="AQ44">
            <v>10</v>
          </cell>
        </row>
        <row r="45">
          <cell r="C45" t="str">
            <v>Preiļu novada pašvaldība</v>
          </cell>
          <cell r="D45" t="str">
            <v>Preiļu novada pašvaldības ēkas energoefektivitātes uzlabošana Raiņa bulvārī 19, Preiļos</v>
          </cell>
          <cell r="J45">
            <v>240952.4651</v>
          </cell>
          <cell r="L45">
            <v>191104.25129999997</v>
          </cell>
          <cell r="M45">
            <v>38.971740000000025</v>
          </cell>
          <cell r="N45">
            <v>0.375</v>
          </cell>
          <cell r="Z45" t="str">
            <v>Jā</v>
          </cell>
          <cell r="AA45" t="str">
            <v>Jā</v>
          </cell>
          <cell r="AB45" t="str">
            <v>Jā</v>
          </cell>
          <cell r="AC45" t="str">
            <v>Jā</v>
          </cell>
          <cell r="AE45">
            <v>10</v>
          </cell>
          <cell r="AG45">
            <v>8</v>
          </cell>
          <cell r="AI45">
            <v>4</v>
          </cell>
          <cell r="AK45">
            <v>10</v>
          </cell>
          <cell r="AM45">
            <v>0</v>
          </cell>
          <cell r="AO45">
            <v>3</v>
          </cell>
          <cell r="AQ45">
            <v>5</v>
          </cell>
        </row>
        <row r="46">
          <cell r="C46" t="str">
            <v>Amatas novada pašvaldība</v>
          </cell>
          <cell r="D46" t="str">
            <v>Energoefektivitātes paaugstināšana Amatas novada pašvaldības ēkā - Drabešu sākumskolā</v>
          </cell>
          <cell r="J46">
            <v>187000</v>
          </cell>
          <cell r="L46">
            <v>140959.91</v>
          </cell>
          <cell r="M46">
            <v>28.360670000000002</v>
          </cell>
          <cell r="N46">
            <v>0.3</v>
          </cell>
          <cell r="Z46" t="str">
            <v>Jā</v>
          </cell>
          <cell r="AA46" t="str">
            <v>Jā</v>
          </cell>
          <cell r="AB46" t="str">
            <v>Jā</v>
          </cell>
          <cell r="AC46" t="str">
            <v>Jā</v>
          </cell>
          <cell r="AE46">
            <v>10</v>
          </cell>
          <cell r="AG46">
            <v>6</v>
          </cell>
          <cell r="AI46">
            <v>6</v>
          </cell>
          <cell r="AK46">
            <v>10</v>
          </cell>
          <cell r="AM46">
            <v>0</v>
          </cell>
          <cell r="AO46">
            <v>3</v>
          </cell>
          <cell r="AQ46">
            <v>5</v>
          </cell>
        </row>
        <row r="47">
          <cell r="C47" t="str">
            <v>Pļaviņu novada pašvaldība</v>
          </cell>
          <cell r="D47" t="str">
            <v>Pļaviņu novada pašvaldības strukturvienību ēkas  ,,Kūlīši", Pļaviņu novadā energoefektivitātes paaugstināšana</v>
          </cell>
          <cell r="J47">
            <v>165100</v>
          </cell>
          <cell r="L47">
            <v>121386.32800000002</v>
          </cell>
          <cell r="M47">
            <v>32.044824000000006</v>
          </cell>
          <cell r="N47">
            <v>0</v>
          </cell>
          <cell r="Z47" t="str">
            <v>Jā</v>
          </cell>
          <cell r="AA47" t="str">
            <v>Jā</v>
          </cell>
          <cell r="AB47" t="str">
            <v>Jā</v>
          </cell>
          <cell r="AC47" t="str">
            <v>Jā</v>
          </cell>
          <cell r="AE47">
            <v>10</v>
          </cell>
          <cell r="AG47">
            <v>10</v>
          </cell>
          <cell r="AI47">
            <v>10</v>
          </cell>
          <cell r="AK47">
            <v>10</v>
          </cell>
          <cell r="AM47">
            <v>0</v>
          </cell>
          <cell r="AO47">
            <v>0</v>
          </cell>
          <cell r="AQ47">
            <v>0</v>
          </cell>
        </row>
        <row r="48">
          <cell r="C48" t="str">
            <v>Madonas novada pašvaldība</v>
          </cell>
          <cell r="D48" t="str">
            <v>Energoefektivitātes paaugstināšanas pasākumu uzlabošana Andreja Eglīša Ļaudonas vidusskolā</v>
          </cell>
          <cell r="J48">
            <v>481005.65</v>
          </cell>
          <cell r="L48">
            <v>518030.40799999994</v>
          </cell>
          <cell r="M48">
            <v>137.43856</v>
          </cell>
          <cell r="N48">
            <v>0</v>
          </cell>
          <cell r="Z48" t="str">
            <v>Jā</v>
          </cell>
          <cell r="AA48" t="str">
            <v>Jā</v>
          </cell>
          <cell r="AB48" t="str">
            <v>Jā</v>
          </cell>
          <cell r="AC48" t="str">
            <v>Jā</v>
          </cell>
          <cell r="AE48">
            <v>10</v>
          </cell>
          <cell r="AG48">
            <v>10</v>
          </cell>
          <cell r="AI48">
            <v>8</v>
          </cell>
          <cell r="AK48">
            <v>6</v>
          </cell>
          <cell r="AM48">
            <v>0</v>
          </cell>
          <cell r="AO48">
            <v>0</v>
          </cell>
          <cell r="AQ48">
            <v>5</v>
          </cell>
        </row>
        <row r="49">
          <cell r="C49" t="str">
            <v>Preiļu novada pašvaldība</v>
          </cell>
          <cell r="D49" t="str">
            <v>Preiļu novada pašvaldības ēkas energoefektivitātes uzlabošana Rēzeknes ielā 26, Preiļos</v>
          </cell>
          <cell r="J49">
            <v>102986.7905</v>
          </cell>
          <cell r="L49">
            <v>95531.987899999993</v>
          </cell>
          <cell r="M49">
            <v>18.45576000000003</v>
          </cell>
          <cell r="N49">
            <v>0</v>
          </cell>
          <cell r="Z49" t="str">
            <v>Jā</v>
          </cell>
          <cell r="AA49" t="str">
            <v>Jā</v>
          </cell>
          <cell r="AB49" t="str">
            <v>Jā</v>
          </cell>
          <cell r="AC49" t="str">
            <v>Jā</v>
          </cell>
          <cell r="AE49">
            <v>10</v>
          </cell>
          <cell r="AG49">
            <v>8</v>
          </cell>
          <cell r="AI49">
            <v>6</v>
          </cell>
          <cell r="AK49">
            <v>10</v>
          </cell>
          <cell r="AM49">
            <v>0</v>
          </cell>
          <cell r="AO49">
            <v>0</v>
          </cell>
          <cell r="AQ49">
            <v>5</v>
          </cell>
        </row>
        <row r="50">
          <cell r="C50" t="str">
            <v>Kokneses novada pašvaldība</v>
          </cell>
          <cell r="D50" t="str">
            <v>Energoefektivitātes paaugstināšanas pasākumi Ģimenes krīzes centra "Dzeguzīte" ēkā Kokneses novada Iršu pagastā</v>
          </cell>
          <cell r="J50">
            <v>155550</v>
          </cell>
          <cell r="L50">
            <v>142427.52000000002</v>
          </cell>
          <cell r="M50">
            <v>30.345479999999998</v>
          </cell>
          <cell r="N50">
            <v>0</v>
          </cell>
          <cell r="Z50" t="str">
            <v>Jā</v>
          </cell>
          <cell r="AA50" t="str">
            <v>Jā</v>
          </cell>
          <cell r="AB50" t="str">
            <v>Jā</v>
          </cell>
          <cell r="AC50" t="str">
            <v>Jā</v>
          </cell>
          <cell r="AE50">
            <v>10</v>
          </cell>
          <cell r="AG50">
            <v>10</v>
          </cell>
          <cell r="AI50">
            <v>4</v>
          </cell>
          <cell r="AK50">
            <v>10</v>
          </cell>
          <cell r="AM50">
            <v>0</v>
          </cell>
          <cell r="AO50">
            <v>0</v>
          </cell>
          <cell r="AQ50">
            <v>5</v>
          </cell>
        </row>
        <row r="51">
          <cell r="C51" t="str">
            <v>Tukuma novada pašvaldība</v>
          </cell>
          <cell r="D51" t="str">
            <v>Energoefektivitātes paaugstināšana PII „Vālodzīte”</v>
          </cell>
          <cell r="J51">
            <v>267070</v>
          </cell>
          <cell r="L51">
            <v>241832.83600000001</v>
          </cell>
          <cell r="M51">
            <v>49.093884000000003</v>
          </cell>
          <cell r="N51">
            <v>0</v>
          </cell>
          <cell r="Z51" t="str">
            <v>Jā</v>
          </cell>
          <cell r="AA51" t="str">
            <v>Jā</v>
          </cell>
          <cell r="AB51" t="str">
            <v>Jā</v>
          </cell>
          <cell r="AC51" t="str">
            <v>Jā</v>
          </cell>
          <cell r="AE51">
            <v>10</v>
          </cell>
          <cell r="AG51">
            <v>10</v>
          </cell>
          <cell r="AI51">
            <v>4</v>
          </cell>
          <cell r="AK51">
            <v>10</v>
          </cell>
          <cell r="AM51">
            <v>5</v>
          </cell>
          <cell r="AO51">
            <v>0</v>
          </cell>
          <cell r="AQ51">
            <v>0</v>
          </cell>
        </row>
        <row r="52">
          <cell r="C52" t="str">
            <v>Rucavas novada pašvaldība</v>
          </cell>
          <cell r="D52" t="str">
            <v>Rucavas pamatskolas ēkas siltināšana</v>
          </cell>
          <cell r="J52">
            <v>285000</v>
          </cell>
          <cell r="L52">
            <v>254766.89299999998</v>
          </cell>
          <cell r="M52">
            <v>52.980609999999977</v>
          </cell>
          <cell r="N52">
            <v>0</v>
          </cell>
          <cell r="Z52" t="str">
            <v>Jā</v>
          </cell>
          <cell r="AA52" t="str">
            <v>Jā</v>
          </cell>
          <cell r="AB52" t="str">
            <v>Jā</v>
          </cell>
          <cell r="AC52" t="str">
            <v>Jā</v>
          </cell>
          <cell r="AE52">
            <v>10</v>
          </cell>
          <cell r="AG52">
            <v>10</v>
          </cell>
          <cell r="AI52">
            <v>6</v>
          </cell>
          <cell r="AK52">
            <v>10</v>
          </cell>
          <cell r="AM52">
            <v>0</v>
          </cell>
          <cell r="AO52">
            <v>3</v>
          </cell>
          <cell r="AQ52">
            <v>0</v>
          </cell>
        </row>
        <row r="53">
          <cell r="C53" t="str">
            <v>Engures novada pašvaldība</v>
          </cell>
          <cell r="D53" t="str">
            <v>Šlokenbekas muižas administratīvā korpusa energoefektivitātes paaugstināšana</v>
          </cell>
          <cell r="J53">
            <v>94095</v>
          </cell>
          <cell r="L53">
            <v>82824.500000000015</v>
          </cell>
          <cell r="M53">
            <v>22.437909999999999</v>
          </cell>
          <cell r="N53">
            <v>0</v>
          </cell>
          <cell r="Z53" t="str">
            <v>Jā</v>
          </cell>
          <cell r="AA53" t="str">
            <v>Jā</v>
          </cell>
          <cell r="AB53" t="str">
            <v>Jā</v>
          </cell>
          <cell r="AC53" t="str">
            <v>Jā</v>
          </cell>
          <cell r="AE53">
            <v>10</v>
          </cell>
          <cell r="AG53">
            <v>10</v>
          </cell>
          <cell r="AI53">
            <v>4</v>
          </cell>
          <cell r="AK53">
            <v>10</v>
          </cell>
          <cell r="AM53">
            <v>0</v>
          </cell>
          <cell r="AO53">
            <v>0</v>
          </cell>
          <cell r="AQ53">
            <v>5</v>
          </cell>
        </row>
        <row r="54">
          <cell r="C54" t="str">
            <v>Daugavpils novada pašvaldība</v>
          </cell>
          <cell r="D54" t="str">
            <v>Naujenes bērnu nama ēkas energoefektivitātes paaugstināšana</v>
          </cell>
          <cell r="J54">
            <v>169714.4</v>
          </cell>
          <cell r="L54">
            <v>138551.67499999999</v>
          </cell>
          <cell r="M54">
            <v>37.729090000000419</v>
          </cell>
          <cell r="N54">
            <v>0</v>
          </cell>
          <cell r="Z54" t="str">
            <v>Jā</v>
          </cell>
          <cell r="AA54" t="str">
            <v>Jā</v>
          </cell>
          <cell r="AB54" t="str">
            <v>Jā</v>
          </cell>
          <cell r="AC54" t="str">
            <v>Jā</v>
          </cell>
          <cell r="AE54">
            <v>10</v>
          </cell>
          <cell r="AG54">
            <v>10</v>
          </cell>
          <cell r="AI54">
            <v>4</v>
          </cell>
          <cell r="AK54">
            <v>10</v>
          </cell>
          <cell r="AM54">
            <v>0</v>
          </cell>
          <cell r="AO54">
            <v>0</v>
          </cell>
          <cell r="AQ54">
            <v>5</v>
          </cell>
        </row>
        <row r="55">
          <cell r="C55" t="str">
            <v>Saulkrastu novada pašvaldība</v>
          </cell>
          <cell r="D55" t="str">
            <v>Daudzfunkcionālās ēkas Raiņa ielā 7, Saulkrastos energoefektivitātes paaugstināšana</v>
          </cell>
          <cell r="J55">
            <v>206125</v>
          </cell>
          <cell r="L55">
            <v>167374.06399999998</v>
          </cell>
          <cell r="M55">
            <v>34.712340000000005</v>
          </cell>
          <cell r="N55">
            <v>0</v>
          </cell>
          <cell r="Z55" t="str">
            <v>Jā</v>
          </cell>
          <cell r="AA55" t="str">
            <v>Jā</v>
          </cell>
          <cell r="AB55" t="str">
            <v>Jā</v>
          </cell>
          <cell r="AC55" t="str">
            <v>Jā</v>
          </cell>
          <cell r="AE55">
            <v>10</v>
          </cell>
          <cell r="AG55">
            <v>8</v>
          </cell>
          <cell r="AI55">
            <v>6</v>
          </cell>
          <cell r="AK55">
            <v>10</v>
          </cell>
          <cell r="AM55">
            <v>0</v>
          </cell>
          <cell r="AO55">
            <v>0</v>
          </cell>
          <cell r="AQ55">
            <v>5</v>
          </cell>
        </row>
        <row r="56">
          <cell r="C56" t="str">
            <v>Viļānu novada pašvaldība</v>
          </cell>
          <cell r="D56" t="str">
            <v>Sekmēt energoefektivitātes paaugstināšanu Viļānu pilsētas pirmsskolas izglītības iestādē</v>
          </cell>
          <cell r="J56">
            <v>322300</v>
          </cell>
          <cell r="L56">
            <v>254837.11000000002</v>
          </cell>
          <cell r="M56">
            <v>50.784436999999997</v>
          </cell>
          <cell r="N56">
            <v>0</v>
          </cell>
          <cell r="Z56" t="str">
            <v>Jā</v>
          </cell>
          <cell r="AA56" t="str">
            <v>Jā</v>
          </cell>
          <cell r="AB56" t="str">
            <v>Jā</v>
          </cell>
          <cell r="AC56" t="str">
            <v>Jā</v>
          </cell>
          <cell r="AE56">
            <v>10</v>
          </cell>
          <cell r="AG56">
            <v>8</v>
          </cell>
          <cell r="AI56">
            <v>6</v>
          </cell>
          <cell r="AK56">
            <v>10</v>
          </cell>
          <cell r="AM56">
            <v>0</v>
          </cell>
          <cell r="AO56">
            <v>0</v>
          </cell>
          <cell r="AQ56">
            <v>5</v>
          </cell>
        </row>
        <row r="57">
          <cell r="C57" t="str">
            <v>Ogres novada pašvaldība</v>
          </cell>
          <cell r="D57" t="str">
            <v>Ēkas Ogrē, Parka ielā 1 siltināšana un rekonstrukcija, pielāgojot pirmsskolas izglītības iestādes vajadzībām</v>
          </cell>
          <cell r="J57">
            <v>166000</v>
          </cell>
          <cell r="L57">
            <v>104269.03200000001</v>
          </cell>
          <cell r="M57">
            <v>19.255865999999997</v>
          </cell>
          <cell r="N57">
            <v>0</v>
          </cell>
          <cell r="Z57" t="str">
            <v>Jā</v>
          </cell>
          <cell r="AA57" t="str">
            <v>Jā</v>
          </cell>
          <cell r="AB57" t="str">
            <v>Jā</v>
          </cell>
          <cell r="AC57" t="str">
            <v>Jā</v>
          </cell>
          <cell r="AE57">
            <v>8</v>
          </cell>
          <cell r="AG57">
            <v>2</v>
          </cell>
          <cell r="AI57">
            <v>4</v>
          </cell>
          <cell r="AK57">
            <v>10</v>
          </cell>
          <cell r="AM57">
            <v>10</v>
          </cell>
          <cell r="AO57">
            <v>0</v>
          </cell>
          <cell r="AQ57">
            <v>5</v>
          </cell>
        </row>
        <row r="58">
          <cell r="C58" t="str">
            <v>Ķeguma novada pašvaldība</v>
          </cell>
          <cell r="D58" t="str">
            <v>Ķeguma novada pašvaldības ēkas 
"Senliepas 1"
energoefektivitātes paaugstināšana</v>
          </cell>
          <cell r="J58">
            <v>147845.34</v>
          </cell>
          <cell r="L58">
            <v>271872.15999999997</v>
          </cell>
          <cell r="M58">
            <v>48.390160000000002</v>
          </cell>
          <cell r="N58">
            <v>0</v>
          </cell>
          <cell r="Z58" t="str">
            <v>Jā</v>
          </cell>
          <cell r="AA58" t="str">
            <v>Jā</v>
          </cell>
          <cell r="AB58" t="str">
            <v>Jā</v>
          </cell>
          <cell r="AC58" t="str">
            <v>Jā</v>
          </cell>
          <cell r="AE58">
            <v>10</v>
          </cell>
          <cell r="AG58">
            <v>10</v>
          </cell>
          <cell r="AI58">
            <v>8</v>
          </cell>
          <cell r="AK58">
            <v>10</v>
          </cell>
          <cell r="AM58">
            <v>0</v>
          </cell>
          <cell r="AO58">
            <v>0</v>
          </cell>
          <cell r="AQ58">
            <v>0</v>
          </cell>
        </row>
        <row r="59">
          <cell r="C59" t="str">
            <v>Auces novada pašvaldība</v>
          </cell>
          <cell r="D59" t="str">
            <v>Auces novada pašvaldības pirmsskolas izglītības iestādes energoefektivitātes paaugstināšana</v>
          </cell>
          <cell r="J59">
            <v>87895.95</v>
          </cell>
          <cell r="L59">
            <v>125823.90000000001</v>
          </cell>
          <cell r="M59">
            <v>22.145857999999997</v>
          </cell>
          <cell r="N59">
            <v>0</v>
          </cell>
          <cell r="Z59" t="str">
            <v>Jā</v>
          </cell>
          <cell r="AA59" t="str">
            <v>Jā</v>
          </cell>
          <cell r="AB59" t="str">
            <v>Jā</v>
          </cell>
          <cell r="AC59" t="str">
            <v>Jā</v>
          </cell>
          <cell r="AE59">
            <v>10</v>
          </cell>
          <cell r="AG59">
            <v>10</v>
          </cell>
          <cell r="AI59">
            <v>8</v>
          </cell>
          <cell r="AK59">
            <v>10</v>
          </cell>
          <cell r="AM59">
            <v>0</v>
          </cell>
          <cell r="AO59">
            <v>0</v>
          </cell>
          <cell r="AQ59">
            <v>0</v>
          </cell>
        </row>
        <row r="60">
          <cell r="C60" t="str">
            <v>Vecpiebalgas novada pašvaldība</v>
          </cell>
          <cell r="D60" t="str">
            <v>Energoefektivitātes paaugstināšana sociālā dzīvojamā mājā "Veļķi" Vecpiebalgas pagastā</v>
          </cell>
          <cell r="J60">
            <v>79050</v>
          </cell>
          <cell r="L60">
            <v>107892</v>
          </cell>
          <cell r="M60">
            <v>28.479599999999998</v>
          </cell>
          <cell r="N60">
            <v>0</v>
          </cell>
          <cell r="Z60" t="str">
            <v>Jā</v>
          </cell>
          <cell r="AA60" t="str">
            <v>Jā</v>
          </cell>
          <cell r="AB60" t="str">
            <v>Jā</v>
          </cell>
          <cell r="AC60" t="str">
            <v>Jā</v>
          </cell>
          <cell r="AE60">
            <v>10</v>
          </cell>
          <cell r="AG60">
            <v>10</v>
          </cell>
          <cell r="AI60">
            <v>8</v>
          </cell>
          <cell r="AK60">
            <v>10</v>
          </cell>
          <cell r="AM60">
            <v>0</v>
          </cell>
          <cell r="AO60">
            <v>0</v>
          </cell>
          <cell r="AQ60">
            <v>0</v>
          </cell>
        </row>
        <row r="61">
          <cell r="C61" t="str">
            <v>Alūksnes novada pašvaldība</v>
          </cell>
          <cell r="D61" t="str">
            <v>Energoefektivitātes uzlabošana Alūksnes novada pašvaldības Pededzes tautas nama un administratīvajā ēkā</v>
          </cell>
          <cell r="J61">
            <v>245075</v>
          </cell>
          <cell r="L61">
            <v>306240.01</v>
          </cell>
          <cell r="M61">
            <v>40.072874000000006</v>
          </cell>
          <cell r="N61">
            <v>0</v>
          </cell>
          <cell r="Z61" t="str">
            <v>Jā</v>
          </cell>
          <cell r="AA61" t="str">
            <v>Jā</v>
          </cell>
          <cell r="AB61" t="str">
            <v>Jā</v>
          </cell>
          <cell r="AC61" t="str">
            <v>Jā</v>
          </cell>
          <cell r="AE61">
            <v>10</v>
          </cell>
          <cell r="AG61">
            <v>8</v>
          </cell>
          <cell r="AI61">
            <v>10</v>
          </cell>
          <cell r="AK61">
            <v>10</v>
          </cell>
          <cell r="AM61">
            <v>0</v>
          </cell>
          <cell r="AO61">
            <v>0</v>
          </cell>
          <cell r="AQ61">
            <v>0</v>
          </cell>
        </row>
        <row r="62">
          <cell r="C62" t="str">
            <v>Olaines novada pašvaldība</v>
          </cell>
          <cell r="D62" t="str">
            <v>Olaines novada Sociālā sociālā aprūpes centra ēkas energoefektivitātes paaugstināšana</v>
          </cell>
          <cell r="J62">
            <v>158185</v>
          </cell>
          <cell r="L62">
            <v>183985.86000000007</v>
          </cell>
          <cell r="M62">
            <v>37.369710000000005</v>
          </cell>
          <cell r="N62">
            <v>0.03</v>
          </cell>
          <cell r="Z62" t="str">
            <v>Jā</v>
          </cell>
          <cell r="AA62" t="str">
            <v>Jā</v>
          </cell>
          <cell r="AB62" t="str">
            <v>Jā</v>
          </cell>
          <cell r="AC62" t="str">
            <v>Jā</v>
          </cell>
          <cell r="AE62">
            <v>10</v>
          </cell>
          <cell r="AG62">
            <v>10</v>
          </cell>
          <cell r="AI62">
            <v>4</v>
          </cell>
          <cell r="AK62">
            <v>6</v>
          </cell>
          <cell r="AM62">
            <v>0</v>
          </cell>
          <cell r="AO62">
            <v>3</v>
          </cell>
          <cell r="AQ62">
            <v>5</v>
          </cell>
        </row>
        <row r="63">
          <cell r="C63" t="str">
            <v>Rundāles novada pašvaldība</v>
          </cell>
          <cell r="D63" t="str">
            <v>Rundāles novada domes ēkas energoefektivitātes paaugstināšana</v>
          </cell>
          <cell r="J63">
            <v>111350</v>
          </cell>
          <cell r="L63">
            <v>100858.164</v>
          </cell>
          <cell r="M63">
            <v>20.481887999999998</v>
          </cell>
          <cell r="N63">
            <v>0</v>
          </cell>
          <cell r="Z63" t="str">
            <v>Jā</v>
          </cell>
          <cell r="AA63" t="str">
            <v>Jā</v>
          </cell>
          <cell r="AB63" t="str">
            <v>Jā</v>
          </cell>
          <cell r="AC63" t="str">
            <v>Jā</v>
          </cell>
          <cell r="AE63">
            <v>10</v>
          </cell>
          <cell r="AG63">
            <v>10</v>
          </cell>
          <cell r="AI63">
            <v>8</v>
          </cell>
          <cell r="AK63">
            <v>10</v>
          </cell>
          <cell r="AM63">
            <v>0</v>
          </cell>
          <cell r="AO63">
            <v>0</v>
          </cell>
          <cell r="AQ63">
            <v>0</v>
          </cell>
        </row>
        <row r="64">
          <cell r="C64" t="str">
            <v>Apes novada pašvaldība</v>
          </cell>
          <cell r="D64" t="str">
            <v>Energoefektivitātes paaugstināšana pašvaldības kultūras iestādei - Apes tautas namam un bibliotēkai – Skolas ielā 4, Apē, Apes novadā</v>
          </cell>
          <cell r="J64">
            <v>159318</v>
          </cell>
          <cell r="L64">
            <v>131519.51999999999</v>
          </cell>
          <cell r="M64">
            <v>34.722919999999995</v>
          </cell>
          <cell r="N64">
            <v>0</v>
          </cell>
          <cell r="Z64" t="str">
            <v>Jā</v>
          </cell>
          <cell r="AA64" t="str">
            <v>Jā</v>
          </cell>
          <cell r="AB64" t="str">
            <v>Jā</v>
          </cell>
          <cell r="AC64" t="str">
            <v>Jā</v>
          </cell>
          <cell r="AE64">
            <v>10</v>
          </cell>
          <cell r="AG64">
            <v>10</v>
          </cell>
          <cell r="AI64">
            <v>8</v>
          </cell>
          <cell r="AK64">
            <v>10</v>
          </cell>
          <cell r="AM64">
            <v>0</v>
          </cell>
          <cell r="AO64">
            <v>0</v>
          </cell>
          <cell r="AQ64">
            <v>0</v>
          </cell>
        </row>
        <row r="65">
          <cell r="C65" t="str">
            <v>Kandavas novada pašvaldība</v>
          </cell>
          <cell r="D65" t="str">
            <v>Kandavas pilsētas pirmsskolas izglītības iestādes "Zīļuks" energoefektivitātes paaugstināšana</v>
          </cell>
          <cell r="J65">
            <v>458150</v>
          </cell>
          <cell r="L65">
            <v>335859.03599999996</v>
          </cell>
          <cell r="M65">
            <v>88.984492000000003</v>
          </cell>
          <cell r="N65">
            <v>0</v>
          </cell>
          <cell r="Z65" t="str">
            <v>Jā</v>
          </cell>
          <cell r="AA65" t="str">
            <v>Jā</v>
          </cell>
          <cell r="AB65" t="str">
            <v>Jā</v>
          </cell>
          <cell r="AC65" t="str">
            <v>Jā</v>
          </cell>
          <cell r="AE65">
            <v>10</v>
          </cell>
          <cell r="AG65">
            <v>10</v>
          </cell>
          <cell r="AI65">
            <v>8</v>
          </cell>
          <cell r="AK65">
            <v>10</v>
          </cell>
          <cell r="AM65">
            <v>0</v>
          </cell>
          <cell r="AO65">
            <v>0</v>
          </cell>
          <cell r="AQ65">
            <v>0</v>
          </cell>
        </row>
        <row r="66">
          <cell r="C66" t="str">
            <v>Jaunjelgavas novada pašvaldība</v>
          </cell>
          <cell r="D66" t="str">
            <v>Energoefektivitātes paaugstināšana  Jaunjelgavas novada ēkā</v>
          </cell>
          <cell r="J66">
            <v>148800</v>
          </cell>
          <cell r="L66">
            <v>101859.84</v>
          </cell>
          <cell r="M66">
            <v>28.846079999999997</v>
          </cell>
          <cell r="N66">
            <v>0</v>
          </cell>
          <cell r="Z66" t="str">
            <v>Jā</v>
          </cell>
          <cell r="AA66" t="str">
            <v>Jā</v>
          </cell>
          <cell r="AB66" t="str">
            <v>Jā</v>
          </cell>
          <cell r="AC66" t="str">
            <v>Jā</v>
          </cell>
          <cell r="AE66">
            <v>8</v>
          </cell>
          <cell r="AG66">
            <v>10</v>
          </cell>
          <cell r="AI66">
            <v>10</v>
          </cell>
          <cell r="AK66">
            <v>10</v>
          </cell>
          <cell r="AM66">
            <v>0</v>
          </cell>
          <cell r="AO66">
            <v>0</v>
          </cell>
          <cell r="AQ66">
            <v>0</v>
          </cell>
        </row>
        <row r="67">
          <cell r="C67" t="str">
            <v xml:space="preserve">Rēzeknes novada pašvaldība </v>
          </cell>
          <cell r="D67" t="str">
            <v>Sakstagala Jāņa Klīdzēja pamatskolas ēkas energoefektivitātes uzlabošana</v>
          </cell>
          <cell r="J67">
            <v>218080</v>
          </cell>
          <cell r="L67">
            <v>225206.69600000003</v>
          </cell>
          <cell r="M67">
            <v>105.47492800000002</v>
          </cell>
          <cell r="N67">
            <v>0</v>
          </cell>
          <cell r="Z67" t="str">
            <v>Jā</v>
          </cell>
          <cell r="AA67" t="str">
            <v>Jā</v>
          </cell>
          <cell r="AB67" t="str">
            <v>Jā</v>
          </cell>
          <cell r="AC67" t="str">
            <v>Jā</v>
          </cell>
          <cell r="AE67">
            <v>10</v>
          </cell>
          <cell r="AG67">
            <v>10</v>
          </cell>
          <cell r="AI67">
            <v>4</v>
          </cell>
          <cell r="AK67">
            <v>3</v>
          </cell>
          <cell r="AM67">
            <v>0</v>
          </cell>
          <cell r="AO67">
            <v>0</v>
          </cell>
          <cell r="AQ67">
            <v>10</v>
          </cell>
        </row>
        <row r="68">
          <cell r="C68" t="str">
            <v>Lielvārdes novada pašvaldība</v>
          </cell>
          <cell r="D68" t="str">
            <v>Energoefektivitātes paaugstināšana Lielvārdes novada pašvaldības administrācijas ēkā</v>
          </cell>
          <cell r="J68">
            <v>109480</v>
          </cell>
          <cell r="L68">
            <v>99569.700000000012</v>
          </cell>
          <cell r="M68">
            <v>20.11365</v>
          </cell>
          <cell r="N68">
            <v>0</v>
          </cell>
          <cell r="Z68" t="str">
            <v>Jā</v>
          </cell>
          <cell r="AA68" t="str">
            <v>Jā</v>
          </cell>
          <cell r="AB68" t="str">
            <v>Jā</v>
          </cell>
          <cell r="AC68" t="str">
            <v>Jā</v>
          </cell>
          <cell r="AE68">
            <v>10</v>
          </cell>
          <cell r="AG68">
            <v>10</v>
          </cell>
          <cell r="AI68">
            <v>4</v>
          </cell>
          <cell r="AK68">
            <v>3</v>
          </cell>
          <cell r="AM68">
            <v>0</v>
          </cell>
          <cell r="AO68">
            <v>0</v>
          </cell>
          <cell r="AQ68">
            <v>10</v>
          </cell>
        </row>
        <row r="69">
          <cell r="C69" t="str">
            <v>Daugavpils novada pašvaldība</v>
          </cell>
          <cell r="D69" t="str">
            <v>Sociālo pakalpojumu centra “Pīlādzis” ēkas energoefektivitātes paaugstināšana</v>
          </cell>
          <cell r="J69">
            <v>466171.45</v>
          </cell>
          <cell r="L69">
            <v>390593.73100000003</v>
          </cell>
          <cell r="M69">
            <v>85.778250000000256</v>
          </cell>
          <cell r="N69">
            <v>0</v>
          </cell>
          <cell r="Z69" t="str">
            <v>Jā</v>
          </cell>
          <cell r="AA69" t="str">
            <v>Jā</v>
          </cell>
          <cell r="AB69" t="str">
            <v>Jā</v>
          </cell>
          <cell r="AC69" t="str">
            <v>Jā</v>
          </cell>
          <cell r="AE69">
            <v>10</v>
          </cell>
          <cell r="AG69">
            <v>10</v>
          </cell>
          <cell r="AI69">
            <v>6</v>
          </cell>
          <cell r="AK69">
            <v>6</v>
          </cell>
          <cell r="AM69">
            <v>0</v>
          </cell>
          <cell r="AO69">
            <v>0</v>
          </cell>
          <cell r="AQ69">
            <v>5</v>
          </cell>
        </row>
        <row r="70">
          <cell r="C70" t="str">
            <v xml:space="preserve">Mērsraga novada pašvaldība </v>
          </cell>
          <cell r="D70" t="str">
            <v>Energoefektivitātes uzlabošanas pasākumi Mērsraga novada Tautas namā</v>
          </cell>
          <cell r="J70">
            <v>59500</v>
          </cell>
          <cell r="L70">
            <v>88792.825000000012</v>
          </cell>
          <cell r="M70">
            <v>23.781890000000001</v>
          </cell>
          <cell r="N70">
            <v>0.2</v>
          </cell>
          <cell r="Z70" t="str">
            <v>Jā</v>
          </cell>
          <cell r="AA70" t="str">
            <v>Jā</v>
          </cell>
          <cell r="AB70" t="str">
            <v>Jā</v>
          </cell>
          <cell r="AC70" t="str">
            <v>Jā</v>
          </cell>
          <cell r="AE70">
            <v>10</v>
          </cell>
          <cell r="AG70">
            <v>10</v>
          </cell>
          <cell r="AI70">
            <v>10</v>
          </cell>
          <cell r="AK70">
            <v>3</v>
          </cell>
          <cell r="AM70">
            <v>0</v>
          </cell>
          <cell r="AO70">
            <v>3</v>
          </cell>
          <cell r="AQ70">
            <v>0</v>
          </cell>
        </row>
        <row r="71">
          <cell r="C71" t="str">
            <v>Salacgrīvas novada pašvaldība</v>
          </cell>
          <cell r="D71" t="str">
            <v>Energoefektivitātes paaugstināšana Salacgrīvas novada domes ēkā</v>
          </cell>
          <cell r="J71">
            <v>108970</v>
          </cell>
          <cell r="L71">
            <v>154361.72999999998</v>
          </cell>
          <cell r="M71">
            <v>31.35117</v>
          </cell>
          <cell r="N71">
            <v>0</v>
          </cell>
          <cell r="Z71" t="str">
            <v>Jā</v>
          </cell>
          <cell r="AA71" t="str">
            <v>Jā</v>
          </cell>
          <cell r="AB71" t="str">
            <v>Jā</v>
          </cell>
          <cell r="AC71" t="str">
            <v>Jā</v>
          </cell>
          <cell r="AE71">
            <v>10</v>
          </cell>
          <cell r="AG71">
            <v>10</v>
          </cell>
          <cell r="AI71">
            <v>6</v>
          </cell>
          <cell r="AK71">
            <v>10</v>
          </cell>
          <cell r="AM71">
            <v>0</v>
          </cell>
          <cell r="AO71">
            <v>0</v>
          </cell>
          <cell r="AQ71">
            <v>0</v>
          </cell>
        </row>
        <row r="72">
          <cell r="C72" t="str">
            <v>Balvu novada pašvaldība</v>
          </cell>
          <cell r="D72" t="str">
            <v>Samazināt primārās enerģijas patēriņu, sekmējot energoefektivitātes paaugstināšanu Kubulu pirmsskolas izglītības iestādē "Ieviņa"</v>
          </cell>
          <cell r="J72">
            <v>159337.60000000001</v>
          </cell>
          <cell r="L72">
            <v>156166.30399999997</v>
          </cell>
          <cell r="M72">
            <v>39.984080000000041</v>
          </cell>
          <cell r="N72">
            <v>0</v>
          </cell>
          <cell r="Z72" t="str">
            <v>Jā</v>
          </cell>
          <cell r="AA72" t="str">
            <v>Jā</v>
          </cell>
          <cell r="AB72" t="str">
            <v>Jā</v>
          </cell>
          <cell r="AC72" t="str">
            <v>Jā</v>
          </cell>
          <cell r="AE72">
            <v>10</v>
          </cell>
          <cell r="AG72">
            <v>10</v>
          </cell>
          <cell r="AI72">
            <v>6</v>
          </cell>
          <cell r="AK72">
            <v>10</v>
          </cell>
          <cell r="AM72">
            <v>0</v>
          </cell>
          <cell r="AO72">
            <v>0</v>
          </cell>
          <cell r="AQ72">
            <v>0</v>
          </cell>
        </row>
        <row r="73">
          <cell r="C73" t="str">
            <v>Kārsavas novada pašvaldība</v>
          </cell>
          <cell r="D73" t="str">
            <v xml:space="preserve">Energoefektivitātes paaugstināšana Kārsavas novada administratīvajā ēkā </v>
          </cell>
          <cell r="J73">
            <v>191900</v>
          </cell>
          <cell r="L73">
            <v>185491.872</v>
          </cell>
          <cell r="M73">
            <v>37.667191999999993</v>
          </cell>
          <cell r="N73">
            <v>0</v>
          </cell>
          <cell r="Z73" t="str">
            <v>Jā</v>
          </cell>
          <cell r="AA73" t="str">
            <v>Jā</v>
          </cell>
          <cell r="AB73" t="str">
            <v>Jā</v>
          </cell>
          <cell r="AC73" t="str">
            <v>Jā</v>
          </cell>
          <cell r="AE73">
            <v>10</v>
          </cell>
          <cell r="AG73">
            <v>10</v>
          </cell>
          <cell r="AI73">
            <v>6</v>
          </cell>
          <cell r="AK73">
            <v>10</v>
          </cell>
          <cell r="AM73">
            <v>0</v>
          </cell>
          <cell r="AO73">
            <v>0</v>
          </cell>
          <cell r="AQ73">
            <v>0</v>
          </cell>
        </row>
        <row r="74">
          <cell r="C74" t="str">
            <v xml:space="preserve">Rēzeknes novada pašvaldība </v>
          </cell>
          <cell r="D74" t="str">
            <v>Audriņu pamatskolas ēkas energoefektivitātes uzlabošana</v>
          </cell>
          <cell r="J74">
            <v>492258.38</v>
          </cell>
          <cell r="L74">
            <v>456338.0895</v>
          </cell>
          <cell r="M74">
            <v>92.693144100000012</v>
          </cell>
          <cell r="N74">
            <v>0</v>
          </cell>
          <cell r="Z74" t="str">
            <v>Jā</v>
          </cell>
          <cell r="AA74" t="str">
            <v>Jā</v>
          </cell>
          <cell r="AB74" t="str">
            <v>Jā</v>
          </cell>
          <cell r="AC74" t="str">
            <v>Jā</v>
          </cell>
          <cell r="AE74">
            <v>10</v>
          </cell>
          <cell r="AG74">
            <v>10</v>
          </cell>
          <cell r="AI74">
            <v>6</v>
          </cell>
          <cell r="AK74">
            <v>10</v>
          </cell>
          <cell r="AM74">
            <v>0</v>
          </cell>
          <cell r="AO74">
            <v>0</v>
          </cell>
          <cell r="AQ74">
            <v>0</v>
          </cell>
        </row>
        <row r="75">
          <cell r="C75" t="str">
            <v>Lubānas novada pašvaldība</v>
          </cell>
          <cell r="D75" t="str">
            <v>Lubānas novada pirmsskolas izglītības iestādes "Rūķīši" ēkas energoefektivitātes paaugstināšana</v>
          </cell>
          <cell r="J75">
            <v>334140.92499999999</v>
          </cell>
          <cell r="L75">
            <v>302300.98799999995</v>
          </cell>
          <cell r="M75">
            <v>61.389109999999931</v>
          </cell>
          <cell r="N75">
            <v>0</v>
          </cell>
          <cell r="Z75" t="str">
            <v>Jā</v>
          </cell>
          <cell r="AA75" t="str">
            <v>Jā</v>
          </cell>
          <cell r="AB75" t="str">
            <v>Jā</v>
          </cell>
          <cell r="AC75" t="str">
            <v>Jā</v>
          </cell>
          <cell r="AE75">
            <v>10</v>
          </cell>
          <cell r="AG75">
            <v>10</v>
          </cell>
          <cell r="AI75">
            <v>6</v>
          </cell>
          <cell r="AK75">
            <v>10</v>
          </cell>
          <cell r="AM75">
            <v>0</v>
          </cell>
          <cell r="AO75">
            <v>0</v>
          </cell>
          <cell r="AQ75">
            <v>0</v>
          </cell>
        </row>
        <row r="76">
          <cell r="C76" t="str">
            <v>Salacgrīvas novada pašvaldība</v>
          </cell>
          <cell r="D76" t="str">
            <v>Energoefektivitātes paaugstināšana Ainažu pārvaldes ēkā</v>
          </cell>
          <cell r="J76">
            <v>111384</v>
          </cell>
          <cell r="L76">
            <v>99117.923999999985</v>
          </cell>
          <cell r="M76">
            <v>35.023178000000001</v>
          </cell>
          <cell r="N76">
            <v>0</v>
          </cell>
          <cell r="Z76" t="str">
            <v>Jā</v>
          </cell>
          <cell r="AA76" t="str">
            <v>Jā</v>
          </cell>
          <cell r="AB76" t="str">
            <v>Jā</v>
          </cell>
          <cell r="AC76" t="str">
            <v>Jā</v>
          </cell>
          <cell r="AE76">
            <v>10</v>
          </cell>
          <cell r="AG76">
            <v>10</v>
          </cell>
          <cell r="AI76">
            <v>6</v>
          </cell>
          <cell r="AK76">
            <v>10</v>
          </cell>
          <cell r="AM76">
            <v>0</v>
          </cell>
          <cell r="AO76">
            <v>0</v>
          </cell>
          <cell r="AQ76">
            <v>0</v>
          </cell>
        </row>
        <row r="77">
          <cell r="C77" t="str">
            <v>Alojas novada pašvaldība</v>
          </cell>
          <cell r="D77" t="str">
            <v>Energoefektivitātes pasākumu īstenošana BSAC "Zīles" sadzīves korpusa ēkā</v>
          </cell>
          <cell r="J77">
            <v>296795.386635</v>
          </cell>
          <cell r="L77">
            <v>251779.42000000004</v>
          </cell>
          <cell r="M77">
            <v>63.559600000000003</v>
          </cell>
          <cell r="N77">
            <v>0</v>
          </cell>
          <cell r="Z77" t="str">
            <v>Jā</v>
          </cell>
          <cell r="AA77" t="str">
            <v>Jā</v>
          </cell>
          <cell r="AB77" t="str">
            <v>Jā</v>
          </cell>
          <cell r="AC77" t="str">
            <v>Jā</v>
          </cell>
          <cell r="AE77">
            <v>10</v>
          </cell>
          <cell r="AG77">
            <v>10</v>
          </cell>
          <cell r="AI77">
            <v>6</v>
          </cell>
          <cell r="AK77">
            <v>10</v>
          </cell>
          <cell r="AM77">
            <v>0</v>
          </cell>
          <cell r="AO77">
            <v>0</v>
          </cell>
          <cell r="AQ77">
            <v>0</v>
          </cell>
        </row>
        <row r="78">
          <cell r="C78" t="str">
            <v xml:space="preserve">Jēkabpils novada pašvaldība </v>
          </cell>
          <cell r="D78" t="str">
            <v>Energoefektivitātes paaugstināšana Jēkabpils novada pašvaldības ēkā "Mežvijas"</v>
          </cell>
          <cell r="J78">
            <v>225000</v>
          </cell>
          <cell r="L78">
            <v>169166.98800000001</v>
          </cell>
          <cell r="M78">
            <v>44.662994999999995</v>
          </cell>
          <cell r="N78">
            <v>0</v>
          </cell>
          <cell r="Z78" t="str">
            <v>Jā</v>
          </cell>
          <cell r="AA78" t="str">
            <v>Jā</v>
          </cell>
          <cell r="AB78" t="str">
            <v>Jā</v>
          </cell>
          <cell r="AC78" t="str">
            <v>Jā</v>
          </cell>
          <cell r="AE78">
            <v>10</v>
          </cell>
          <cell r="AG78">
            <v>10</v>
          </cell>
          <cell r="AI78">
            <v>6</v>
          </cell>
          <cell r="AK78">
            <v>10</v>
          </cell>
          <cell r="AM78">
            <v>0</v>
          </cell>
          <cell r="AO78">
            <v>0</v>
          </cell>
          <cell r="AQ78">
            <v>0</v>
          </cell>
        </row>
        <row r="79">
          <cell r="C79" t="str">
            <v>Madonas novada pašvaldība</v>
          </cell>
          <cell r="D79" t="str">
            <v>Energoefektivitātes paaugstināšanas pasākumu uzlabošana Madonas novadpētniecības un mākslas muzejā</v>
          </cell>
          <cell r="J79">
            <v>156126.29999999999</v>
          </cell>
          <cell r="L79">
            <v>113927.10899999997</v>
          </cell>
          <cell r="M79">
            <v>29.629652999999998</v>
          </cell>
          <cell r="N79">
            <v>0</v>
          </cell>
          <cell r="Z79" t="str">
            <v>Jā</v>
          </cell>
          <cell r="AA79" t="str">
            <v>Jā</v>
          </cell>
          <cell r="AB79" t="str">
            <v>Jā</v>
          </cell>
          <cell r="AC79" t="str">
            <v>Jā</v>
          </cell>
          <cell r="AE79">
            <v>8</v>
          </cell>
          <cell r="AG79">
            <v>10</v>
          </cell>
          <cell r="AI79">
            <v>8</v>
          </cell>
          <cell r="AK79">
            <v>10</v>
          </cell>
          <cell r="AM79">
            <v>0</v>
          </cell>
          <cell r="AO79">
            <v>0</v>
          </cell>
          <cell r="AQ79">
            <v>0</v>
          </cell>
        </row>
        <row r="80">
          <cell r="C80" t="str">
            <v xml:space="preserve">Beverīnas novada pašvaldība </v>
          </cell>
          <cell r="D80" t="str">
            <v xml:space="preserve">Energoefektivitātes paaugstināšana objektam "Pagastmāja" Beverīnas novadā </v>
          </cell>
          <cell r="J80">
            <v>183345</v>
          </cell>
          <cell r="L80">
            <v>133311.519</v>
          </cell>
          <cell r="M80">
            <v>35.113340999999998</v>
          </cell>
          <cell r="N80">
            <v>0</v>
          </cell>
          <cell r="Z80" t="str">
            <v>Jā</v>
          </cell>
          <cell r="AA80" t="str">
            <v>Jā</v>
          </cell>
          <cell r="AB80" t="str">
            <v>Jā</v>
          </cell>
          <cell r="AC80" t="str">
            <v>Jā</v>
          </cell>
          <cell r="AE80">
            <v>8</v>
          </cell>
          <cell r="AG80">
            <v>10</v>
          </cell>
          <cell r="AI80">
            <v>8</v>
          </cell>
          <cell r="AK80">
            <v>10</v>
          </cell>
          <cell r="AM80">
            <v>0</v>
          </cell>
          <cell r="AO80">
            <v>0</v>
          </cell>
          <cell r="AQ80">
            <v>0</v>
          </cell>
        </row>
        <row r="81">
          <cell r="C81" t="str">
            <v>Kārsavas novada pašvaldība</v>
          </cell>
          <cell r="D81" t="str">
            <v>Energoefektivitātes paaugstināšana Mežvidu pamatskolā</v>
          </cell>
          <cell r="J81">
            <v>144000</v>
          </cell>
          <cell r="L81">
            <v>100688</v>
          </cell>
          <cell r="M81">
            <v>26.581632000000003</v>
          </cell>
          <cell r="N81">
            <v>0</v>
          </cell>
          <cell r="Z81" t="str">
            <v>Jā</v>
          </cell>
          <cell r="AA81" t="str">
            <v>Jā</v>
          </cell>
          <cell r="AB81" t="str">
            <v>Jā</v>
          </cell>
          <cell r="AC81" t="str">
            <v>Jā</v>
          </cell>
          <cell r="AE81">
            <v>8</v>
          </cell>
          <cell r="AG81">
            <v>10</v>
          </cell>
          <cell r="AI81">
            <v>8</v>
          </cell>
          <cell r="AK81">
            <v>10</v>
          </cell>
          <cell r="AM81">
            <v>0</v>
          </cell>
          <cell r="AO81">
            <v>0</v>
          </cell>
          <cell r="AQ81">
            <v>0</v>
          </cell>
        </row>
        <row r="82">
          <cell r="C82" t="str">
            <v>Smiltenes novada pašvaldība</v>
          </cell>
          <cell r="D82" t="str">
            <v>Energoefektivitātes pasākumu īstenošana Smiltenes novada Palsmanes pamatskolas internāta ēkā</v>
          </cell>
          <cell r="J82">
            <v>240441.2</v>
          </cell>
          <cell r="L82">
            <v>166431.78400000001</v>
          </cell>
          <cell r="M82">
            <v>29.542895999999999</v>
          </cell>
          <cell r="N82">
            <v>1.8280000000000001E-2</v>
          </cell>
          <cell r="Z82" t="str">
            <v>Jā</v>
          </cell>
          <cell r="AA82" t="str">
            <v>Jā</v>
          </cell>
          <cell r="AB82" t="str">
            <v>Jā</v>
          </cell>
          <cell r="AC82" t="str">
            <v>Jā</v>
          </cell>
          <cell r="AE82">
            <v>8</v>
          </cell>
          <cell r="AG82">
            <v>4</v>
          </cell>
          <cell r="AI82">
            <v>6</v>
          </cell>
          <cell r="AK82">
            <v>10</v>
          </cell>
          <cell r="AM82">
            <v>0</v>
          </cell>
          <cell r="AO82">
            <v>3</v>
          </cell>
          <cell r="AQ82">
            <v>5</v>
          </cell>
        </row>
        <row r="83">
          <cell r="C83" t="str">
            <v>Cesvaines novada pašvaldība</v>
          </cell>
          <cell r="D83" t="str">
            <v>Energoefektivitātes paaugstināšana sociālās aprūpes ēkā Augusta Saulieša ielā 9, Cesvaines novada Cesvainē</v>
          </cell>
          <cell r="J83">
            <v>229389</v>
          </cell>
          <cell r="L83">
            <v>143915.598</v>
          </cell>
          <cell r="M83">
            <v>40.385334</v>
          </cell>
          <cell r="N83">
            <v>0</v>
          </cell>
          <cell r="Z83" t="str">
            <v>Jā</v>
          </cell>
          <cell r="AA83" t="str">
            <v>Jā</v>
          </cell>
          <cell r="AB83" t="str">
            <v>Jā</v>
          </cell>
          <cell r="AC83" t="str">
            <v>Jā</v>
          </cell>
          <cell r="AE83">
            <v>8</v>
          </cell>
          <cell r="AG83">
            <v>8</v>
          </cell>
          <cell r="AI83">
            <v>10</v>
          </cell>
          <cell r="AK83">
            <v>10</v>
          </cell>
          <cell r="AM83">
            <v>0</v>
          </cell>
          <cell r="AO83">
            <v>0</v>
          </cell>
          <cell r="AQ83">
            <v>0</v>
          </cell>
        </row>
        <row r="84">
          <cell r="C84" t="str">
            <v>Baldones novada pašvaldība</v>
          </cell>
          <cell r="D84" t="str">
            <v xml:space="preserve">Energoefektivitātes paaugstināšana Baldones novada domes administratīvajā ēkā </v>
          </cell>
          <cell r="J84">
            <v>190000</v>
          </cell>
          <cell r="L84">
            <v>304204.55</v>
          </cell>
          <cell r="M84">
            <v>21.853209439999997</v>
          </cell>
          <cell r="N84">
            <v>0.03</v>
          </cell>
          <cell r="Z84" t="str">
            <v>Jā</v>
          </cell>
          <cell r="AA84" t="str">
            <v>Jā</v>
          </cell>
          <cell r="AB84" t="str">
            <v>Jā</v>
          </cell>
          <cell r="AC84" t="str">
            <v>Jā</v>
          </cell>
          <cell r="AE84">
            <v>10</v>
          </cell>
          <cell r="AG84">
            <v>2</v>
          </cell>
          <cell r="AI84">
            <v>10</v>
          </cell>
          <cell r="AK84">
            <v>10</v>
          </cell>
          <cell r="AM84">
            <v>0</v>
          </cell>
          <cell r="AO84">
            <v>3</v>
          </cell>
          <cell r="AQ84">
            <v>0</v>
          </cell>
        </row>
        <row r="85">
          <cell r="C85" t="str">
            <v>Pārgaujas novada pašvaldība</v>
          </cell>
          <cell r="D85" t="str">
            <v>Raiskuma internātpamatskolas - rehabilitācijas centra energoefektivitātes paaugstināšanas pasākumi</v>
          </cell>
          <cell r="J85">
            <v>428508</v>
          </cell>
          <cell r="L85">
            <v>418291.22000000015</v>
          </cell>
          <cell r="M85">
            <v>82.54609600000002</v>
          </cell>
          <cell r="N85">
            <v>0</v>
          </cell>
          <cell r="Z85" t="str">
            <v>Jā</v>
          </cell>
          <cell r="AA85" t="str">
            <v>Jā</v>
          </cell>
          <cell r="AB85" t="str">
            <v>Jā</v>
          </cell>
          <cell r="AC85" t="str">
            <v>Jā</v>
          </cell>
          <cell r="AE85">
            <v>10</v>
          </cell>
          <cell r="AG85">
            <v>10</v>
          </cell>
          <cell r="AI85">
            <v>2</v>
          </cell>
          <cell r="AK85">
            <v>3</v>
          </cell>
          <cell r="AM85">
            <v>0</v>
          </cell>
          <cell r="AO85">
            <v>0</v>
          </cell>
          <cell r="AQ85">
            <v>10</v>
          </cell>
        </row>
        <row r="86">
          <cell r="C86" t="str">
            <v>Lubānas novada pašvaldība</v>
          </cell>
          <cell r="D86" t="str">
            <v>Lubānas vidusskolas ēkas energoefektivitātes paaugstināšana</v>
          </cell>
          <cell r="J86">
            <v>399000</v>
          </cell>
          <cell r="L86">
            <v>332574.26599999995</v>
          </cell>
          <cell r="M86">
            <v>87.802769999999953</v>
          </cell>
          <cell r="N86">
            <v>0</v>
          </cell>
          <cell r="Z86" t="str">
            <v>Jā</v>
          </cell>
          <cell r="AA86" t="str">
            <v>Jā</v>
          </cell>
          <cell r="AB86" t="str">
            <v>Jā</v>
          </cell>
          <cell r="AC86" t="str">
            <v>Jā</v>
          </cell>
          <cell r="AE86">
            <v>10</v>
          </cell>
          <cell r="AG86">
            <v>10</v>
          </cell>
          <cell r="AI86">
            <v>6</v>
          </cell>
          <cell r="AK86">
            <v>6</v>
          </cell>
          <cell r="AM86">
            <v>0</v>
          </cell>
          <cell r="AO86">
            <v>3</v>
          </cell>
          <cell r="AQ86">
            <v>0</v>
          </cell>
        </row>
        <row r="87">
          <cell r="C87" t="str">
            <v>Viļānu novada pašvaldība</v>
          </cell>
          <cell r="D87" t="str">
            <v>Sekmēt energoefektivitātes paaugstināšanu Viļānu novada pašvaldības administrācijas ēkai</v>
          </cell>
          <cell r="J87">
            <v>76200</v>
          </cell>
          <cell r="L87">
            <v>59110.476299999988</v>
          </cell>
          <cell r="M87">
            <v>12.0045021</v>
          </cell>
          <cell r="N87">
            <v>0</v>
          </cell>
          <cell r="Z87" t="str">
            <v>Jā</v>
          </cell>
          <cell r="AA87" t="str">
            <v>Jā</v>
          </cell>
          <cell r="AB87" t="str">
            <v>Jā</v>
          </cell>
          <cell r="AC87" t="str">
            <v>Jā</v>
          </cell>
          <cell r="AE87">
            <v>10</v>
          </cell>
          <cell r="AG87">
            <v>8</v>
          </cell>
          <cell r="AI87">
            <v>2</v>
          </cell>
          <cell r="AK87">
            <v>10</v>
          </cell>
          <cell r="AM87">
            <v>0</v>
          </cell>
          <cell r="AO87">
            <v>0</v>
          </cell>
          <cell r="AQ87">
            <v>5</v>
          </cell>
        </row>
        <row r="88">
          <cell r="C88" t="str">
            <v>Mazsalacas novada pašvaldība</v>
          </cell>
          <cell r="D88" t="str">
            <v>Energoefektivitātes paaugstināšana Mazsalacas pašvaldības domes ēkā</v>
          </cell>
          <cell r="J88">
            <v>53482</v>
          </cell>
          <cell r="L88">
            <v>34169.1</v>
          </cell>
          <cell r="M88">
            <v>9.0216600000000007</v>
          </cell>
          <cell r="N88">
            <v>0.04</v>
          </cell>
          <cell r="Z88" t="str">
            <v>Jā</v>
          </cell>
          <cell r="AA88" t="str">
            <v>Jā</v>
          </cell>
          <cell r="AB88" t="str">
            <v>Jā</v>
          </cell>
          <cell r="AC88" t="str">
            <v>Jā</v>
          </cell>
          <cell r="AE88">
            <v>8</v>
          </cell>
          <cell r="AG88">
            <v>8</v>
          </cell>
          <cell r="AI88">
            <v>6</v>
          </cell>
          <cell r="AK88">
            <v>10</v>
          </cell>
          <cell r="AM88">
            <v>0</v>
          </cell>
          <cell r="AO88">
            <v>3</v>
          </cell>
          <cell r="AQ88">
            <v>0</v>
          </cell>
        </row>
        <row r="89">
          <cell r="C89" t="str">
            <v>Salas novada pašvaldība</v>
          </cell>
          <cell r="D89" t="str">
            <v>Salas novada pirmsskolas izglītības iestādes  "Ābelīte" energoefektivitātes paaugstināšana</v>
          </cell>
          <cell r="J89">
            <v>168852.35</v>
          </cell>
          <cell r="L89">
            <v>228650.52999999997</v>
          </cell>
          <cell r="M89">
            <v>60.377689999999994</v>
          </cell>
          <cell r="N89">
            <v>0</v>
          </cell>
          <cell r="Z89" t="str">
            <v>Jā</v>
          </cell>
          <cell r="AA89" t="str">
            <v>Jā</v>
          </cell>
          <cell r="AB89" t="str">
            <v>Jā</v>
          </cell>
          <cell r="AC89" t="str">
            <v>Jā</v>
          </cell>
          <cell r="AE89">
            <v>10</v>
          </cell>
          <cell r="AG89">
            <v>10</v>
          </cell>
          <cell r="AI89">
            <v>4</v>
          </cell>
          <cell r="AK89">
            <v>10</v>
          </cell>
          <cell r="AM89">
            <v>0</v>
          </cell>
          <cell r="AO89">
            <v>0</v>
          </cell>
          <cell r="AQ89">
            <v>0</v>
          </cell>
        </row>
        <row r="90">
          <cell r="C90" t="str">
            <v>Dagdas novada pašvaldība</v>
          </cell>
          <cell r="D90" t="str">
            <v>Dagdas novada ambulatorās un stacionārās ārstniecības iestādes ēkas energoefektivitātes paaugstināšana</v>
          </cell>
          <cell r="J90">
            <v>246084.163</v>
          </cell>
          <cell r="L90">
            <v>235090.073</v>
          </cell>
          <cell r="M90">
            <v>49.905769999999961</v>
          </cell>
          <cell r="N90">
            <v>0</v>
          </cell>
          <cell r="Z90" t="str">
            <v>Jā</v>
          </cell>
          <cell r="AA90" t="str">
            <v>Jā</v>
          </cell>
          <cell r="AB90" t="str">
            <v>Jā</v>
          </cell>
          <cell r="AC90" t="str">
            <v>Jā</v>
          </cell>
          <cell r="AE90">
            <v>10</v>
          </cell>
          <cell r="AG90">
            <v>10</v>
          </cell>
          <cell r="AI90">
            <v>4</v>
          </cell>
          <cell r="AK90">
            <v>10</v>
          </cell>
          <cell r="AM90">
            <v>0</v>
          </cell>
          <cell r="AO90">
            <v>0</v>
          </cell>
          <cell r="AQ90">
            <v>0</v>
          </cell>
        </row>
        <row r="91">
          <cell r="C91" t="str">
            <v xml:space="preserve">Rēzeknes novada pašvaldība </v>
          </cell>
          <cell r="D91" t="str">
            <v>Nagļu pagasta tautas nama ēkas energoefektivitātes uzlabošana</v>
          </cell>
          <cell r="J91">
            <v>135082</v>
          </cell>
          <cell r="L91">
            <v>126026.84699999998</v>
          </cell>
          <cell r="M91">
            <v>33.265484999999991</v>
          </cell>
          <cell r="N91">
            <v>0</v>
          </cell>
          <cell r="Z91" t="str">
            <v>Jā</v>
          </cell>
          <cell r="AA91" t="str">
            <v>Jā</v>
          </cell>
          <cell r="AB91" t="str">
            <v>Jā</v>
          </cell>
          <cell r="AC91" t="str">
            <v>Jā</v>
          </cell>
          <cell r="AE91">
            <v>10</v>
          </cell>
          <cell r="AG91">
            <v>10</v>
          </cell>
          <cell r="AI91">
            <v>8</v>
          </cell>
          <cell r="AK91">
            <v>6</v>
          </cell>
          <cell r="AM91">
            <v>0</v>
          </cell>
          <cell r="AO91">
            <v>0</v>
          </cell>
          <cell r="AQ91">
            <v>0</v>
          </cell>
        </row>
        <row r="92">
          <cell r="C92" t="str">
            <v>Salacgrīvas novada pašvaldība</v>
          </cell>
          <cell r="D92" t="str">
            <v>Energoefektivitātes paaugstināšana pirmsskolas izglītības iestādē "Vilnītis"</v>
          </cell>
          <cell r="J92">
            <v>578000</v>
          </cell>
          <cell r="L92">
            <v>516298.55199999997</v>
          </cell>
          <cell r="M92">
            <v>104.33578299999998</v>
          </cell>
          <cell r="N92">
            <v>0</v>
          </cell>
          <cell r="Z92" t="str">
            <v>Jā</v>
          </cell>
          <cell r="AA92" t="str">
            <v>Jā</v>
          </cell>
          <cell r="AB92" t="str">
            <v>Jā</v>
          </cell>
          <cell r="AC92" t="str">
            <v>Jā</v>
          </cell>
          <cell r="AE92">
            <v>10</v>
          </cell>
          <cell r="AG92">
            <v>8</v>
          </cell>
          <cell r="AI92">
            <v>6</v>
          </cell>
          <cell r="AK92">
            <v>10</v>
          </cell>
          <cell r="AM92">
            <v>0</v>
          </cell>
          <cell r="AO92">
            <v>0</v>
          </cell>
          <cell r="AQ92">
            <v>0</v>
          </cell>
        </row>
        <row r="93">
          <cell r="C93" t="str">
            <v>Nīcas novada pašvaldība</v>
          </cell>
          <cell r="D93" t="str">
            <v>Energoefektivitātes paaugstināšana Nīcas ambulances ēkā</v>
          </cell>
          <cell r="J93">
            <v>193364.95</v>
          </cell>
          <cell r="L93">
            <v>168922.76699999999</v>
          </cell>
          <cell r="M93">
            <v>44.594199000000003</v>
          </cell>
          <cell r="N93">
            <v>0</v>
          </cell>
          <cell r="Z93" t="str">
            <v>Jā</v>
          </cell>
          <cell r="AA93" t="str">
            <v>Jā</v>
          </cell>
          <cell r="AB93" t="str">
            <v>Jā</v>
          </cell>
          <cell r="AC93" t="str">
            <v>Jā</v>
          </cell>
          <cell r="AE93">
            <v>10</v>
          </cell>
          <cell r="AG93">
            <v>10</v>
          </cell>
          <cell r="AI93">
            <v>8</v>
          </cell>
          <cell r="AK93">
            <v>6</v>
          </cell>
          <cell r="AM93">
            <v>0</v>
          </cell>
          <cell r="AO93">
            <v>0</v>
          </cell>
          <cell r="AQ93">
            <v>0</v>
          </cell>
        </row>
        <row r="94">
          <cell r="C94" t="str">
            <v>Rundāles novada pašvaldība</v>
          </cell>
          <cell r="D94" t="str">
            <v>Svitenes tautas nama ēkas energoefektivitātes paaugstināšana</v>
          </cell>
          <cell r="J94">
            <v>70125</v>
          </cell>
          <cell r="L94">
            <v>56693.015999999989</v>
          </cell>
          <cell r="M94">
            <v>11.081457000000002</v>
          </cell>
          <cell r="N94">
            <v>0</v>
          </cell>
          <cell r="Z94" t="str">
            <v>Jā</v>
          </cell>
          <cell r="AA94" t="str">
            <v>Jā</v>
          </cell>
          <cell r="AB94" t="str">
            <v>Jā</v>
          </cell>
          <cell r="AC94" t="str">
            <v>Jā</v>
          </cell>
          <cell r="AE94">
            <v>10</v>
          </cell>
          <cell r="AG94">
            <v>8</v>
          </cell>
          <cell r="AI94">
            <v>6</v>
          </cell>
          <cell r="AK94">
            <v>10</v>
          </cell>
          <cell r="AM94">
            <v>0</v>
          </cell>
          <cell r="AO94">
            <v>0</v>
          </cell>
          <cell r="AQ94">
            <v>0</v>
          </cell>
        </row>
        <row r="95">
          <cell r="C95" t="str">
            <v>Kārsavas novada pašvaldība</v>
          </cell>
          <cell r="D95" t="str">
            <v>Energoefektivitātes paaugstināšana Kārsavas pirmskolas izglītības iestādē</v>
          </cell>
          <cell r="J95">
            <v>143000</v>
          </cell>
          <cell r="L95">
            <v>111310.992</v>
          </cell>
          <cell r="M95">
            <v>22.608665999999999</v>
          </cell>
          <cell r="N95">
            <v>0</v>
          </cell>
          <cell r="Z95" t="str">
            <v>Jā</v>
          </cell>
          <cell r="AA95" t="str">
            <v>Jā</v>
          </cell>
          <cell r="AB95" t="str">
            <v>Jā</v>
          </cell>
          <cell r="AC95" t="str">
            <v>Jā</v>
          </cell>
          <cell r="AE95">
            <v>10</v>
          </cell>
          <cell r="AG95">
            <v>8</v>
          </cell>
          <cell r="AI95">
            <v>6</v>
          </cell>
          <cell r="AK95">
            <v>10</v>
          </cell>
          <cell r="AM95">
            <v>0</v>
          </cell>
          <cell r="AO95">
            <v>0</v>
          </cell>
          <cell r="AQ95">
            <v>0</v>
          </cell>
        </row>
        <row r="96">
          <cell r="C96" t="str">
            <v>Skrīveru novada pašvaldība</v>
          </cell>
          <cell r="D96" t="str">
            <v>Skrīveru novada kultūras centra ēkas energoefektivitātes paaugstināšana</v>
          </cell>
          <cell r="J96">
            <v>252000</v>
          </cell>
          <cell r="L96">
            <v>195516.09999999995</v>
          </cell>
          <cell r="M96">
            <v>39.692249999999994</v>
          </cell>
          <cell r="N96">
            <v>0</v>
          </cell>
          <cell r="Z96" t="str">
            <v>Jā</v>
          </cell>
          <cell r="AA96" t="str">
            <v>Jā</v>
          </cell>
          <cell r="AB96" t="str">
            <v>Jā</v>
          </cell>
          <cell r="AC96" t="str">
            <v>Jā</v>
          </cell>
          <cell r="AE96">
            <v>10</v>
          </cell>
          <cell r="AG96">
            <v>8</v>
          </cell>
          <cell r="AI96">
            <v>6</v>
          </cell>
          <cell r="AK96">
            <v>10</v>
          </cell>
          <cell r="AM96">
            <v>0</v>
          </cell>
          <cell r="AO96">
            <v>0</v>
          </cell>
          <cell r="AQ96">
            <v>0</v>
          </cell>
        </row>
        <row r="97">
          <cell r="C97" t="str">
            <v>Ilūkstes novada pašvaldība</v>
          </cell>
          <cell r="D97" t="str">
            <v xml:space="preserve">Kompleksi risinājumi energoefektivitātes paaugstināšanai Subates kultūras namā </v>
          </cell>
          <cell r="J97">
            <v>141186.84</v>
          </cell>
          <cell r="L97">
            <v>97819.23</v>
          </cell>
          <cell r="M97">
            <v>19.83877</v>
          </cell>
          <cell r="N97">
            <v>0</v>
          </cell>
          <cell r="Z97" t="str">
            <v>Jā</v>
          </cell>
          <cell r="AA97" t="str">
            <v>Jā</v>
          </cell>
          <cell r="AB97" t="str">
            <v>Jā</v>
          </cell>
          <cell r="AC97" t="str">
            <v>Jā</v>
          </cell>
          <cell r="AE97">
            <v>8</v>
          </cell>
          <cell r="AG97">
            <v>6</v>
          </cell>
          <cell r="AI97">
            <v>10</v>
          </cell>
          <cell r="AK97">
            <v>10</v>
          </cell>
          <cell r="AM97">
            <v>0</v>
          </cell>
          <cell r="AO97">
            <v>0</v>
          </cell>
          <cell r="AQ97">
            <v>0</v>
          </cell>
        </row>
        <row r="98">
          <cell r="C98" t="str">
            <v>Līgatnes novada pašvaldība</v>
          </cell>
          <cell r="D98" t="str">
            <v>Līgatnes novada mākslas skolas energoefektivitātes paaugstināšana</v>
          </cell>
          <cell r="J98">
            <v>76670</v>
          </cell>
          <cell r="L98">
            <v>52655.205000000002</v>
          </cell>
          <cell r="M98">
            <v>13.530725</v>
          </cell>
          <cell r="N98">
            <v>0</v>
          </cell>
          <cell r="Z98" t="str">
            <v>Jā</v>
          </cell>
          <cell r="AA98" t="str">
            <v>Jā</v>
          </cell>
          <cell r="AB98" t="str">
            <v>Jā</v>
          </cell>
          <cell r="AC98" t="str">
            <v>Jā</v>
          </cell>
          <cell r="AE98">
            <v>8</v>
          </cell>
          <cell r="AG98">
            <v>8</v>
          </cell>
          <cell r="AI98">
            <v>8</v>
          </cell>
          <cell r="AK98">
            <v>10</v>
          </cell>
          <cell r="AM98">
            <v>0</v>
          </cell>
          <cell r="AO98">
            <v>0</v>
          </cell>
          <cell r="AQ98">
            <v>0</v>
          </cell>
        </row>
        <row r="99">
          <cell r="C99" t="str">
            <v>Saldus novada pašvaldība</v>
          </cell>
          <cell r="D99" t="str">
            <v>Saldus peldbaseina ēkas energoefektivitātes paaugstināšana</v>
          </cell>
          <cell r="J99">
            <v>480618</v>
          </cell>
          <cell r="L99">
            <v>293055.97100000008</v>
          </cell>
          <cell r="M99">
            <v>77.924132</v>
          </cell>
          <cell r="N99">
            <v>0</v>
          </cell>
          <cell r="Z99" t="str">
            <v>Jā</v>
          </cell>
          <cell r="AA99" t="str">
            <v>Jā</v>
          </cell>
          <cell r="AB99" t="str">
            <v>Jā</v>
          </cell>
          <cell r="AC99" t="str">
            <v>Jā</v>
          </cell>
          <cell r="AE99">
            <v>6</v>
          </cell>
          <cell r="AG99">
            <v>8</v>
          </cell>
          <cell r="AI99">
            <v>4</v>
          </cell>
          <cell r="AK99">
            <v>6</v>
          </cell>
          <cell r="AM99">
            <v>0</v>
          </cell>
          <cell r="AO99">
            <v>0</v>
          </cell>
          <cell r="AQ99">
            <v>10</v>
          </cell>
        </row>
        <row r="100">
          <cell r="C100" t="str">
            <v>Iecavas novada pašvaldība</v>
          </cell>
          <cell r="D100" t="str">
            <v>Energoefektivitātes pasākumi pašvaldibas  Iecavas Internātpamatskolas internāta ēkā</v>
          </cell>
          <cell r="J100">
            <v>171762.53</v>
          </cell>
          <cell r="L100">
            <v>156095.204</v>
          </cell>
          <cell r="M100">
            <v>37.446598999999992</v>
          </cell>
          <cell r="N100">
            <v>6.0000000000000001E-3</v>
          </cell>
          <cell r="Z100" t="str">
            <v>Jā</v>
          </cell>
          <cell r="AA100" t="str">
            <v>Jā</v>
          </cell>
          <cell r="AB100" t="str">
            <v>Jā</v>
          </cell>
          <cell r="AC100" t="str">
            <v>Jā</v>
          </cell>
          <cell r="AE100">
            <v>10</v>
          </cell>
          <cell r="AG100">
            <v>10</v>
          </cell>
          <cell r="AI100">
            <v>2</v>
          </cell>
          <cell r="AK100">
            <v>3</v>
          </cell>
          <cell r="AM100">
            <v>0</v>
          </cell>
          <cell r="AO100">
            <v>3</v>
          </cell>
          <cell r="AQ100">
            <v>5</v>
          </cell>
        </row>
        <row r="101">
          <cell r="C101" t="str">
            <v>Brocēnu novada pašvaldība</v>
          </cell>
          <cell r="D101" t="str">
            <v>Energoefektivitātes paaugstināšana Brocēnu novada pašvaldības PII "Varavīksne"</v>
          </cell>
          <cell r="J101">
            <v>99600</v>
          </cell>
          <cell r="L101">
            <v>76597.179999999993</v>
          </cell>
          <cell r="M101">
            <v>13.725050000000001</v>
          </cell>
          <cell r="N101">
            <v>0</v>
          </cell>
          <cell r="Z101" t="str">
            <v>Jā</v>
          </cell>
          <cell r="AA101" t="str">
            <v>Jā</v>
          </cell>
          <cell r="AB101" t="str">
            <v>Jā</v>
          </cell>
          <cell r="AC101" t="str">
            <v>Jā</v>
          </cell>
          <cell r="AE101">
            <v>10</v>
          </cell>
          <cell r="AG101">
            <v>6</v>
          </cell>
          <cell r="AI101">
            <v>4</v>
          </cell>
          <cell r="AK101">
            <v>3</v>
          </cell>
          <cell r="AM101">
            <v>0</v>
          </cell>
          <cell r="AO101">
            <v>0</v>
          </cell>
          <cell r="AQ101">
            <v>10</v>
          </cell>
        </row>
        <row r="102">
          <cell r="C102" t="str">
            <v>Ventspils novada pašvaldība</v>
          </cell>
          <cell r="D102" t="str">
            <v>Energoefektivitātes paaugstināšana Ventspils novada Ugāles vidusskolā</v>
          </cell>
          <cell r="J102">
            <v>335611.38</v>
          </cell>
          <cell r="L102">
            <v>245813.94000000003</v>
          </cell>
          <cell r="M102">
            <v>63.375486999999985</v>
          </cell>
          <cell r="N102">
            <v>0.01</v>
          </cell>
          <cell r="Z102" t="str">
            <v>Jā</v>
          </cell>
          <cell r="AA102" t="str">
            <v>Jā</v>
          </cell>
          <cell r="AB102" t="str">
            <v>Jā</v>
          </cell>
          <cell r="AC102" t="str">
            <v>Jā</v>
          </cell>
          <cell r="AE102">
            <v>10</v>
          </cell>
          <cell r="AG102">
            <v>10</v>
          </cell>
          <cell r="AI102">
            <v>2</v>
          </cell>
          <cell r="AK102">
            <v>3</v>
          </cell>
          <cell r="AM102">
            <v>0</v>
          </cell>
          <cell r="AO102">
            <v>3</v>
          </cell>
          <cell r="AQ102">
            <v>5</v>
          </cell>
        </row>
        <row r="103">
          <cell r="C103" t="str">
            <v>Jelgavas novada pašvaldība</v>
          </cell>
          <cell r="D103" t="str">
            <v>Energoefektivitātes paaugstināšana Jelgavas novada Bērnu un jauniešu izglītības un iniciatīvu centrā</v>
          </cell>
          <cell r="J103">
            <v>130000</v>
          </cell>
          <cell r="L103">
            <v>93119.371200000009</v>
          </cell>
          <cell r="M103">
            <v>21.0813296</v>
          </cell>
          <cell r="N103">
            <v>0.1</v>
          </cell>
          <cell r="Z103" t="str">
            <v>Jā</v>
          </cell>
          <cell r="AA103" t="str">
            <v>Jā</v>
          </cell>
          <cell r="AB103" t="str">
            <v>Jā</v>
          </cell>
          <cell r="AC103" t="str">
            <v>Jā</v>
          </cell>
          <cell r="AE103">
            <v>8</v>
          </cell>
          <cell r="AG103">
            <v>8</v>
          </cell>
          <cell r="AI103">
            <v>6</v>
          </cell>
          <cell r="AK103">
            <v>3</v>
          </cell>
          <cell r="AM103">
            <v>0</v>
          </cell>
          <cell r="AO103">
            <v>3</v>
          </cell>
          <cell r="AQ103">
            <v>5</v>
          </cell>
        </row>
        <row r="104">
          <cell r="C104" t="str">
            <v>Pāvilostas novada pašvaldība</v>
          </cell>
          <cell r="D104" t="str">
            <v>Energoefektivitātes paaugstināšana Pāvilostas novada Vērgales sporta hallei</v>
          </cell>
          <cell r="J104">
            <v>74457</v>
          </cell>
          <cell r="L104">
            <v>165627.71800000002</v>
          </cell>
          <cell r="M104">
            <v>12.035</v>
          </cell>
          <cell r="N104">
            <v>0</v>
          </cell>
          <cell r="Z104" t="str">
            <v>Jā</v>
          </cell>
          <cell r="AA104" t="str">
            <v>Jā</v>
          </cell>
          <cell r="AB104" t="str">
            <v>Jā</v>
          </cell>
          <cell r="AC104" t="str">
            <v>Jā</v>
          </cell>
          <cell r="AE104">
            <v>10</v>
          </cell>
          <cell r="AG104">
            <v>8</v>
          </cell>
          <cell r="AI104">
            <v>4</v>
          </cell>
          <cell r="AK104">
            <v>10</v>
          </cell>
          <cell r="AM104">
            <v>0</v>
          </cell>
          <cell r="AO104">
            <v>0</v>
          </cell>
          <cell r="AQ104">
            <v>0</v>
          </cell>
        </row>
        <row r="105">
          <cell r="C105" t="str">
            <v>Dobeles novada pašvaldība</v>
          </cell>
          <cell r="D105" t="str">
            <v>Dobeles novada pašvaldības administratīvās ēkas energoefektivitātes uzlabošana</v>
          </cell>
          <cell r="J105">
            <v>185000</v>
          </cell>
          <cell r="L105">
            <v>240714.12299999996</v>
          </cell>
          <cell r="M105">
            <v>42.731208000000009</v>
          </cell>
          <cell r="N105">
            <v>0.01</v>
          </cell>
          <cell r="Z105" t="str">
            <v>Jā</v>
          </cell>
          <cell r="AA105" t="str">
            <v>Jā</v>
          </cell>
          <cell r="AB105" t="str">
            <v>Jā</v>
          </cell>
          <cell r="AC105" t="str">
            <v>Jā</v>
          </cell>
          <cell r="AE105">
            <v>10</v>
          </cell>
          <cell r="AG105">
            <v>10</v>
          </cell>
          <cell r="AI105">
            <v>6</v>
          </cell>
          <cell r="AK105">
            <v>3</v>
          </cell>
          <cell r="AM105">
            <v>0</v>
          </cell>
          <cell r="AO105">
            <v>3</v>
          </cell>
          <cell r="AQ105">
            <v>0</v>
          </cell>
        </row>
        <row r="106">
          <cell r="C106" t="str">
            <v>Balvu novada pašvaldība</v>
          </cell>
          <cell r="D106" t="str">
            <v>Samazināt primārās enerģijas patēriņu, sekmējot energoefektivitātes paaugstināšanu Balvu novada pašvaldības administrācijas ēkā</v>
          </cell>
          <cell r="J106">
            <v>122076.15</v>
          </cell>
          <cell r="L106">
            <v>126506.12399999998</v>
          </cell>
          <cell r="M106">
            <v>31.756219999999992</v>
          </cell>
          <cell r="N106">
            <v>0</v>
          </cell>
          <cell r="Z106" t="str">
            <v>Jā</v>
          </cell>
          <cell r="AA106" t="str">
            <v>Jā</v>
          </cell>
          <cell r="AB106" t="str">
            <v>Jā</v>
          </cell>
          <cell r="AC106" t="str">
            <v>Jā</v>
          </cell>
          <cell r="AE106">
            <v>10</v>
          </cell>
          <cell r="AG106">
            <v>10</v>
          </cell>
          <cell r="AI106">
            <v>6</v>
          </cell>
          <cell r="AK106">
            <v>6</v>
          </cell>
          <cell r="AM106">
            <v>0</v>
          </cell>
          <cell r="AO106">
            <v>0</v>
          </cell>
          <cell r="AQ106">
            <v>0</v>
          </cell>
        </row>
        <row r="107">
          <cell r="C107" t="str">
            <v>Tērvetes novada pašvaldība</v>
          </cell>
          <cell r="D107" t="str">
            <v>Tērvetes kultūras nama un domes administrācijas ēkas energoefektivitātes paaugstināšana</v>
          </cell>
          <cell r="J107">
            <v>198545</v>
          </cell>
          <cell r="L107">
            <v>179376.75</v>
          </cell>
          <cell r="M107">
            <v>47.687369999999994</v>
          </cell>
          <cell r="N107">
            <v>0</v>
          </cell>
          <cell r="Z107" t="str">
            <v>Jā</v>
          </cell>
          <cell r="AA107" t="str">
            <v>Jā</v>
          </cell>
          <cell r="AB107" t="str">
            <v>Jā</v>
          </cell>
          <cell r="AC107" t="str">
            <v>Jā</v>
          </cell>
          <cell r="AE107">
            <v>10</v>
          </cell>
          <cell r="AG107">
            <v>10</v>
          </cell>
          <cell r="AI107">
            <v>6</v>
          </cell>
          <cell r="AK107">
            <v>6</v>
          </cell>
          <cell r="AM107">
            <v>0</v>
          </cell>
          <cell r="AO107">
            <v>0</v>
          </cell>
          <cell r="AQ107">
            <v>0</v>
          </cell>
        </row>
        <row r="108">
          <cell r="C108" t="str">
            <v>Riebiņu novada pašvaldība</v>
          </cell>
          <cell r="D108" t="str">
            <v>Sociālās dzīvojamās mājas Skolas ielā 8, Stabulniekos, Stabulnieku pagastā, Riebiņu novadā energoefektivitātes paaugstināšanas pasākumi</v>
          </cell>
          <cell r="J108">
            <v>205000</v>
          </cell>
          <cell r="L108">
            <v>168163.43700000003</v>
          </cell>
          <cell r="M108">
            <v>32.345479999999988</v>
          </cell>
          <cell r="N108">
            <v>0</v>
          </cell>
          <cell r="Z108" t="str">
            <v>Jā</v>
          </cell>
          <cell r="AA108" t="str">
            <v>Jā</v>
          </cell>
          <cell r="AB108" t="str">
            <v>Jā</v>
          </cell>
          <cell r="AC108" t="str">
            <v>Jā</v>
          </cell>
          <cell r="AE108">
            <v>10</v>
          </cell>
          <cell r="AG108">
            <v>8</v>
          </cell>
          <cell r="AI108">
            <v>4</v>
          </cell>
          <cell r="AK108">
            <v>10</v>
          </cell>
          <cell r="AM108">
            <v>0</v>
          </cell>
          <cell r="AO108">
            <v>0</v>
          </cell>
          <cell r="AQ108">
            <v>0</v>
          </cell>
        </row>
        <row r="109">
          <cell r="C109" t="str">
            <v xml:space="preserve">Cēsu novada pašvaldība </v>
          </cell>
          <cell r="D109" t="str">
            <v>Cēsu  klīnikas  diagnostikas korpusa ar piebūvēm , Slimnīcas iela 9, Cēsīs, Cēsu novadā  energoefektivitates paaugstināšana</v>
          </cell>
          <cell r="J109">
            <v>615823.5</v>
          </cell>
          <cell r="L109">
            <v>500669.96200000006</v>
          </cell>
          <cell r="M109">
            <v>100.61162799999997</v>
          </cell>
          <cell r="N109">
            <v>0.01</v>
          </cell>
          <cell r="Z109" t="str">
            <v>Jā</v>
          </cell>
          <cell r="AA109" t="str">
            <v>Jā</v>
          </cell>
          <cell r="AB109" t="str">
            <v>Jā</v>
          </cell>
          <cell r="AC109" t="str">
            <v>Jā</v>
          </cell>
          <cell r="AE109">
            <v>10</v>
          </cell>
          <cell r="AG109">
            <v>8</v>
          </cell>
          <cell r="AI109">
            <v>0</v>
          </cell>
          <cell r="AK109">
            <v>6</v>
          </cell>
          <cell r="AM109">
            <v>0</v>
          </cell>
          <cell r="AO109">
            <v>3</v>
          </cell>
          <cell r="AQ109">
            <v>5</v>
          </cell>
        </row>
        <row r="110">
          <cell r="C110" t="str">
            <v>Kokneses novada pašvaldība</v>
          </cell>
          <cell r="D110" t="str">
            <v>Energoefektivitātes paaugstināšanas pasākumi Kokneses internātpamatskolā - attīstības centrā Kokneses novada Kokneses pagastā</v>
          </cell>
          <cell r="J110">
            <v>316144.07</v>
          </cell>
          <cell r="L110">
            <v>253300.56400000007</v>
          </cell>
          <cell r="M110">
            <v>51.434394000000005</v>
          </cell>
          <cell r="N110">
            <v>0</v>
          </cell>
          <cell r="Z110" t="str">
            <v>Jā</v>
          </cell>
          <cell r="AA110" t="str">
            <v>Jā</v>
          </cell>
          <cell r="AB110" t="str">
            <v>Jā</v>
          </cell>
          <cell r="AC110" t="str">
            <v>Jā</v>
          </cell>
          <cell r="AE110">
            <v>10</v>
          </cell>
          <cell r="AG110">
            <v>8</v>
          </cell>
          <cell r="AI110">
            <v>4</v>
          </cell>
          <cell r="AK110">
            <v>10</v>
          </cell>
          <cell r="AM110">
            <v>0</v>
          </cell>
          <cell r="AO110">
            <v>0</v>
          </cell>
          <cell r="AQ110">
            <v>0</v>
          </cell>
        </row>
        <row r="111">
          <cell r="C111" t="str">
            <v>Daugavpils novada pašvaldība</v>
          </cell>
          <cell r="D111" t="str">
            <v>Vaboles vidusskolas ēkas energoefektivitātes paaugstināšana</v>
          </cell>
          <cell r="J111">
            <v>192000</v>
          </cell>
          <cell r="L111">
            <v>149108.29599999994</v>
          </cell>
          <cell r="M111">
            <v>30.278820000000039</v>
          </cell>
          <cell r="N111">
            <v>0</v>
          </cell>
          <cell r="Z111" t="str">
            <v>Jā</v>
          </cell>
          <cell r="AA111" t="str">
            <v>Jā</v>
          </cell>
          <cell r="AB111" t="str">
            <v>Jā</v>
          </cell>
          <cell r="AC111" t="str">
            <v>Jā</v>
          </cell>
          <cell r="AE111">
            <v>10</v>
          </cell>
          <cell r="AG111">
            <v>8</v>
          </cell>
          <cell r="AI111">
            <v>4</v>
          </cell>
          <cell r="AK111">
            <v>10</v>
          </cell>
          <cell r="AM111">
            <v>0</v>
          </cell>
          <cell r="AO111">
            <v>0</v>
          </cell>
          <cell r="AQ111">
            <v>0</v>
          </cell>
        </row>
        <row r="112">
          <cell r="C112" t="str">
            <v>Priekules novada pašvaldība</v>
          </cell>
          <cell r="D112" t="str">
            <v>Energoefektivitātes paaugstināšana Priekules novada Kalētu pamatskolas pirmsskolas ēkā "Mazā skola"</v>
          </cell>
          <cell r="J112">
            <v>128300</v>
          </cell>
          <cell r="L112">
            <v>96039.999999999985</v>
          </cell>
          <cell r="M112">
            <v>25.354030000000005</v>
          </cell>
          <cell r="N112">
            <v>0</v>
          </cell>
          <cell r="Z112" t="str">
            <v>Jā</v>
          </cell>
          <cell r="AA112" t="str">
            <v>Jā</v>
          </cell>
          <cell r="AB112" t="str">
            <v>Jā</v>
          </cell>
          <cell r="AC112" t="str">
            <v>Jā</v>
          </cell>
          <cell r="AE112">
            <v>10</v>
          </cell>
          <cell r="AG112">
            <v>10</v>
          </cell>
          <cell r="AI112">
            <v>2</v>
          </cell>
          <cell r="AK112">
            <v>10</v>
          </cell>
          <cell r="AM112">
            <v>0</v>
          </cell>
          <cell r="AO112">
            <v>0</v>
          </cell>
          <cell r="AQ112">
            <v>0</v>
          </cell>
        </row>
        <row r="113">
          <cell r="C113" t="str">
            <v>Ērgļu novada pašvaldība</v>
          </cell>
          <cell r="D113" t="str">
            <v>Energoefektivitātes paaugstināšana Ērgļu novada pašvaldības ēkā atbilstoši Ērgļu novada attīstības programmai 2013.-2019.gadam</v>
          </cell>
          <cell r="J113">
            <v>167500</v>
          </cell>
          <cell r="L113">
            <v>120504.38400000002</v>
          </cell>
          <cell r="M113">
            <v>31.812352000000001</v>
          </cell>
          <cell r="N113">
            <v>0</v>
          </cell>
          <cell r="Z113" t="str">
            <v>Jā</v>
          </cell>
          <cell r="AA113" t="str">
            <v>Jā</v>
          </cell>
          <cell r="AB113" t="str">
            <v>Jā</v>
          </cell>
          <cell r="AC113" t="str">
            <v>Jā</v>
          </cell>
          <cell r="AE113">
            <v>8</v>
          </cell>
          <cell r="AG113">
            <v>10</v>
          </cell>
          <cell r="AI113">
            <v>4</v>
          </cell>
          <cell r="AK113">
            <v>10</v>
          </cell>
          <cell r="AM113">
            <v>0</v>
          </cell>
          <cell r="AO113">
            <v>0</v>
          </cell>
          <cell r="AQ113">
            <v>0</v>
          </cell>
        </row>
        <row r="114">
          <cell r="C114" t="str">
            <v>Aglonas novada pašvaldība</v>
          </cell>
          <cell r="D114" t="str">
            <v>Aglonas novada pirmskolas izglītības iestādes energoefektivitātes paaugstināšana</v>
          </cell>
          <cell r="J114">
            <v>204850</v>
          </cell>
          <cell r="L114">
            <v>138714.78</v>
          </cell>
          <cell r="M114">
            <v>35.897006000000005</v>
          </cell>
          <cell r="N114">
            <v>0</v>
          </cell>
          <cell r="Z114" t="str">
            <v>Jā</v>
          </cell>
          <cell r="AA114" t="str">
            <v>Jā</v>
          </cell>
          <cell r="AB114" t="str">
            <v>Jā</v>
          </cell>
          <cell r="AC114" t="str">
            <v>Jā</v>
          </cell>
          <cell r="AE114">
            <v>8</v>
          </cell>
          <cell r="AG114">
            <v>8</v>
          </cell>
          <cell r="AI114">
            <v>6</v>
          </cell>
          <cell r="AK114">
            <v>10</v>
          </cell>
          <cell r="AM114">
            <v>0</v>
          </cell>
          <cell r="AO114">
            <v>0</v>
          </cell>
          <cell r="AQ114">
            <v>0</v>
          </cell>
        </row>
        <row r="115">
          <cell r="C115" t="str">
            <v>Pļaviņu novada pašvaldība</v>
          </cell>
          <cell r="D115" t="str">
            <v>Pļaviņu novada pašvaldības iestādes ēkas  Daugavas ielā 4, Pļaviņās energoefektivitātes paaugstināšana</v>
          </cell>
          <cell r="J115">
            <v>104900</v>
          </cell>
          <cell r="L115">
            <v>57638.364000000001</v>
          </cell>
          <cell r="M115">
            <v>15.112776</v>
          </cell>
          <cell r="N115">
            <v>0</v>
          </cell>
          <cell r="Z115" t="str">
            <v>Jā</v>
          </cell>
          <cell r="AA115" t="str">
            <v>Jā</v>
          </cell>
          <cell r="AB115" t="str">
            <v>Jā</v>
          </cell>
          <cell r="AC115" t="str">
            <v>Jā</v>
          </cell>
          <cell r="AE115">
            <v>6</v>
          </cell>
          <cell r="AG115">
            <v>6</v>
          </cell>
          <cell r="AI115">
            <v>10</v>
          </cell>
          <cell r="AK115">
            <v>10</v>
          </cell>
          <cell r="AM115">
            <v>0</v>
          </cell>
          <cell r="AO115">
            <v>0</v>
          </cell>
          <cell r="AQ115">
            <v>0</v>
          </cell>
        </row>
        <row r="116">
          <cell r="C116" t="str">
            <v>Raunas novada pašvaldība</v>
          </cell>
          <cell r="D116" t="str">
            <v>Energoefektivitātes paaugstināšana Raunas novada domei piederošajā Drustu pamatskolas sporta zāles ēkā Skolas ielā 7, Drustos</v>
          </cell>
          <cell r="J116">
            <v>205000</v>
          </cell>
          <cell r="L116">
            <v>109674.327</v>
          </cell>
          <cell r="M116">
            <v>22.720257</v>
          </cell>
          <cell r="N116">
            <v>0</v>
          </cell>
          <cell r="Z116" t="str">
            <v>Jā</v>
          </cell>
          <cell r="AA116" t="str">
            <v>Jā</v>
          </cell>
          <cell r="AB116" t="str">
            <v>Jā</v>
          </cell>
          <cell r="AC116" t="str">
            <v>Jā</v>
          </cell>
          <cell r="AE116">
            <v>4</v>
          </cell>
          <cell r="AG116">
            <v>2</v>
          </cell>
          <cell r="AI116">
            <v>6</v>
          </cell>
          <cell r="AK116">
            <v>10</v>
          </cell>
          <cell r="AM116">
            <v>0</v>
          </cell>
          <cell r="AO116">
            <v>0</v>
          </cell>
          <cell r="AQ116">
            <v>10</v>
          </cell>
        </row>
        <row r="117">
          <cell r="C117" t="str">
            <v>Kuldīgas novada pašvaldība</v>
          </cell>
          <cell r="D117" t="str">
            <v>Administratīvās ēkas "Atvasītes" pārbūve Mežvaldē, Rumbulas pagastā, Kuldīgas novadā, energoefektivitātes uzlabošanai</v>
          </cell>
          <cell r="J117">
            <v>191938.9767</v>
          </cell>
          <cell r="L117">
            <v>85636.14</v>
          </cell>
          <cell r="M117">
            <v>22.864764000000001</v>
          </cell>
          <cell r="N117">
            <v>0</v>
          </cell>
          <cell r="Z117" t="str">
            <v>Jā</v>
          </cell>
          <cell r="AA117" t="str">
            <v>Jā</v>
          </cell>
          <cell r="AB117" t="str">
            <v>Jā</v>
          </cell>
          <cell r="AC117" t="str">
            <v>Jā</v>
          </cell>
          <cell r="AE117">
            <v>2</v>
          </cell>
          <cell r="AG117">
            <v>2</v>
          </cell>
          <cell r="AI117">
            <v>8</v>
          </cell>
          <cell r="AK117">
            <v>10</v>
          </cell>
          <cell r="AM117">
            <v>0</v>
          </cell>
          <cell r="AO117">
            <v>0</v>
          </cell>
          <cell r="AQ117">
            <v>10</v>
          </cell>
        </row>
        <row r="118">
          <cell r="C118" t="str">
            <v>Tukuma novada pašvaldība</v>
          </cell>
          <cell r="D118" t="str">
            <v>Energoefektivitātes paaugstināšana Tukuma pilsētas kultūras namā</v>
          </cell>
          <cell r="J118">
            <v>368980</v>
          </cell>
          <cell r="L118">
            <v>366946.853</v>
          </cell>
          <cell r="M118">
            <v>68.066452999999996</v>
          </cell>
          <cell r="N118">
            <v>0</v>
          </cell>
          <cell r="Z118" t="str">
            <v>Jā</v>
          </cell>
          <cell r="AA118" t="str">
            <v>Jā</v>
          </cell>
          <cell r="AB118" t="str">
            <v>Jā</v>
          </cell>
          <cell r="AC118" t="str">
            <v>Jā</v>
          </cell>
          <cell r="AE118">
            <v>10</v>
          </cell>
          <cell r="AG118">
            <v>10</v>
          </cell>
          <cell r="AI118">
            <v>8</v>
          </cell>
          <cell r="AK118">
            <v>3</v>
          </cell>
          <cell r="AM118">
            <v>0</v>
          </cell>
          <cell r="AO118">
            <v>0</v>
          </cell>
          <cell r="AQ118">
            <v>0</v>
          </cell>
        </row>
        <row r="119">
          <cell r="C119" t="str">
            <v>Riebiņu novada pašvaldība</v>
          </cell>
          <cell r="D119" t="str">
            <v>Riebiņu novada administratīvās ēkas Saules ielā 8, Riebiņos, Riebiņu pagastā, Riebiņu novadā energoefektivitātes paaugstināšanas pasākumi</v>
          </cell>
          <cell r="J119">
            <v>191000</v>
          </cell>
          <cell r="L119">
            <v>136579.06800000003</v>
          </cell>
          <cell r="M119">
            <v>26.437850000000068</v>
          </cell>
          <cell r="N119">
            <v>0</v>
          </cell>
          <cell r="Z119" t="str">
            <v>Jā</v>
          </cell>
          <cell r="AA119" t="str">
            <v>Jā</v>
          </cell>
          <cell r="AB119" t="str">
            <v>Jā</v>
          </cell>
          <cell r="AC119" t="str">
            <v>Jā</v>
          </cell>
          <cell r="AE119">
            <v>8</v>
          </cell>
          <cell r="AG119">
            <v>6</v>
          </cell>
          <cell r="AI119">
            <v>6</v>
          </cell>
          <cell r="AK119">
            <v>6</v>
          </cell>
          <cell r="AM119">
            <v>0</v>
          </cell>
          <cell r="AO119">
            <v>0</v>
          </cell>
          <cell r="AQ119">
            <v>5</v>
          </cell>
        </row>
        <row r="120">
          <cell r="C120" t="str">
            <v>Aizkraukles novada pašvaldība</v>
          </cell>
          <cell r="D120" t="str">
            <v>Aizkraukles novada pašvaldības administratīvās ēkas Lāčplēša ielā 1, Aizkrauklē energoefektivitātes paaugstināšana</v>
          </cell>
          <cell r="J120">
            <v>272850</v>
          </cell>
          <cell r="L120">
            <v>193138.9</v>
          </cell>
          <cell r="M120">
            <v>45.941017000000002</v>
          </cell>
          <cell r="N120">
            <v>0</v>
          </cell>
          <cell r="Z120" t="str">
            <v>Jā</v>
          </cell>
          <cell r="AA120" t="str">
            <v>Jā</v>
          </cell>
          <cell r="AB120" t="str">
            <v>Jā</v>
          </cell>
          <cell r="AC120" t="str">
            <v>Jā</v>
          </cell>
          <cell r="AE120">
            <v>8</v>
          </cell>
          <cell r="AG120">
            <v>8</v>
          </cell>
          <cell r="AI120">
            <v>4</v>
          </cell>
          <cell r="AK120">
            <v>6</v>
          </cell>
          <cell r="AM120">
            <v>0</v>
          </cell>
          <cell r="AO120">
            <v>0</v>
          </cell>
          <cell r="AQ120">
            <v>5</v>
          </cell>
        </row>
        <row r="121">
          <cell r="C121" t="str">
            <v>Burtnieku novada pašvaldība</v>
          </cell>
          <cell r="D121" t="str">
            <v>Energoefektivitātes pasākumu īstenošana Burtnieku novada Matīšu kultūras nama ēkā</v>
          </cell>
          <cell r="J121">
            <v>415864.94477</v>
          </cell>
          <cell r="L121">
            <v>238941.06600000002</v>
          </cell>
          <cell r="M121">
            <v>45.835440000000048</v>
          </cell>
          <cell r="N121">
            <v>0.1</v>
          </cell>
          <cell r="Z121" t="str">
            <v>Jā</v>
          </cell>
          <cell r="AA121" t="str">
            <v>Jā</v>
          </cell>
          <cell r="AB121" t="str">
            <v>Jā</v>
          </cell>
          <cell r="AC121" t="str">
            <v>Jā</v>
          </cell>
          <cell r="AE121">
            <v>6</v>
          </cell>
          <cell r="AG121">
            <v>2</v>
          </cell>
          <cell r="AI121">
            <v>10</v>
          </cell>
          <cell r="AK121">
            <v>10</v>
          </cell>
          <cell r="AM121">
            <v>0</v>
          </cell>
          <cell r="AO121">
            <v>3</v>
          </cell>
          <cell r="AQ121">
            <v>0</v>
          </cell>
        </row>
        <row r="122">
          <cell r="C122" t="str">
            <v>Baldones novada pašvaldība</v>
          </cell>
          <cell r="D122" t="str">
            <v>Energoefektivitātes paaugstināšana Mercendarbes muižā Baldones novadā</v>
          </cell>
          <cell r="J122">
            <v>250000</v>
          </cell>
          <cell r="L122">
            <v>122895.33</v>
          </cell>
          <cell r="M122">
            <v>32.445779999999999</v>
          </cell>
          <cell r="N122">
            <v>0</v>
          </cell>
          <cell r="Z122" t="str">
            <v>Jā</v>
          </cell>
          <cell r="AA122" t="str">
            <v>Jā</v>
          </cell>
          <cell r="AB122" t="str">
            <v>Jā</v>
          </cell>
          <cell r="AC122" t="str">
            <v>Jā</v>
          </cell>
          <cell r="AE122">
            <v>4</v>
          </cell>
          <cell r="AG122">
            <v>4</v>
          </cell>
          <cell r="AI122">
            <v>8</v>
          </cell>
          <cell r="AK122">
            <v>10</v>
          </cell>
          <cell r="AM122">
            <v>0</v>
          </cell>
          <cell r="AO122">
            <v>5</v>
          </cell>
          <cell r="AQ122">
            <v>0</v>
          </cell>
        </row>
        <row r="123">
          <cell r="C123" t="str">
            <v>Olaines novada pašvaldība</v>
          </cell>
          <cell r="D123" t="str">
            <v>Olaines novada pašvaldības ēkas energoefektivitātes paaugstināšana</v>
          </cell>
          <cell r="J123">
            <v>239303.9</v>
          </cell>
          <cell r="L123">
            <v>258949.78</v>
          </cell>
          <cell r="M123">
            <v>45.652218999999988</v>
          </cell>
          <cell r="N123">
            <v>0</v>
          </cell>
          <cell r="Z123" t="str">
            <v>Jā</v>
          </cell>
          <cell r="AA123" t="str">
            <v>Jā</v>
          </cell>
          <cell r="AB123" t="str">
            <v>Jā</v>
          </cell>
          <cell r="AC123" t="str">
            <v>Jā</v>
          </cell>
          <cell r="AE123">
            <v>10</v>
          </cell>
          <cell r="AG123">
            <v>10</v>
          </cell>
          <cell r="AI123">
            <v>2</v>
          </cell>
          <cell r="AK123">
            <v>3</v>
          </cell>
          <cell r="AM123">
            <v>0</v>
          </cell>
          <cell r="AO123">
            <v>0</v>
          </cell>
          <cell r="AQ123">
            <v>5</v>
          </cell>
        </row>
        <row r="124">
          <cell r="C124" t="str">
            <v>Ērgļu novada pašvaldība</v>
          </cell>
          <cell r="D124" t="str">
            <v>Energoefektivitātes paaugstināšana Ērgļu novada pašvaldības ēkā atbilstoši Ērgļu novada attīstības programmai 2013.-2019.gadam</v>
          </cell>
          <cell r="J124">
            <v>128400</v>
          </cell>
          <cell r="L124">
            <v>116218.39599999999</v>
          </cell>
          <cell r="M124">
            <v>23.595712000000002</v>
          </cell>
          <cell r="N124">
            <v>0</v>
          </cell>
          <cell r="Z124" t="str">
            <v>Jā</v>
          </cell>
          <cell r="AA124" t="str">
            <v>Jā</v>
          </cell>
          <cell r="AB124" t="str">
            <v>Jā</v>
          </cell>
          <cell r="AC124" t="str">
            <v>Jā</v>
          </cell>
          <cell r="AE124">
            <v>10</v>
          </cell>
          <cell r="AG124">
            <v>10</v>
          </cell>
          <cell r="AI124">
            <v>4</v>
          </cell>
          <cell r="AK124">
            <v>6</v>
          </cell>
          <cell r="AM124">
            <v>0</v>
          </cell>
          <cell r="AO124">
            <v>0</v>
          </cell>
          <cell r="AQ124">
            <v>0</v>
          </cell>
        </row>
        <row r="125">
          <cell r="C125" t="str">
            <v>Rucavas novada pašvaldība</v>
          </cell>
          <cell r="D125" t="str">
            <v>Sikšņu pamatskolas ēkas siltināšana</v>
          </cell>
          <cell r="J125">
            <v>80500</v>
          </cell>
          <cell r="L125">
            <v>59496.527999999991</v>
          </cell>
          <cell r="M125">
            <v>14.834249999999994</v>
          </cell>
          <cell r="N125">
            <v>0</v>
          </cell>
          <cell r="Z125" t="str">
            <v>Jā</v>
          </cell>
          <cell r="AA125" t="str">
            <v>Jā</v>
          </cell>
          <cell r="AB125" t="str">
            <v>Jā</v>
          </cell>
          <cell r="AC125" t="str">
            <v>Jā</v>
          </cell>
          <cell r="AE125">
            <v>10</v>
          </cell>
          <cell r="AG125">
            <v>10</v>
          </cell>
          <cell r="AI125">
            <v>4</v>
          </cell>
          <cell r="AK125">
            <v>3</v>
          </cell>
          <cell r="AM125">
            <v>0</v>
          </cell>
          <cell r="AO125">
            <v>3</v>
          </cell>
          <cell r="AQ125">
            <v>0</v>
          </cell>
        </row>
        <row r="126">
          <cell r="C126" t="str">
            <v xml:space="preserve">Cēsu novada pašvaldība </v>
          </cell>
          <cell r="D126" t="str">
            <v>Cēsu novada pašvaldības administrācijas  ēkas, Raunas  iela 4, Cēsīs, Cēsu novads  energoefektivitates paaugstināšana</v>
          </cell>
          <cell r="J126">
            <v>169500</v>
          </cell>
          <cell r="L126">
            <v>124094.10000000002</v>
          </cell>
          <cell r="M126">
            <v>29.327999999999999</v>
          </cell>
          <cell r="N126">
            <v>0</v>
          </cell>
          <cell r="Z126" t="str">
            <v>Jā</v>
          </cell>
          <cell r="AA126" t="str">
            <v>Jā</v>
          </cell>
          <cell r="AB126" t="str">
            <v>Jā</v>
          </cell>
          <cell r="AC126" t="str">
            <v>Jā</v>
          </cell>
          <cell r="AE126">
            <v>10</v>
          </cell>
          <cell r="AG126">
            <v>8</v>
          </cell>
          <cell r="AI126">
            <v>4</v>
          </cell>
          <cell r="AK126">
            <v>3</v>
          </cell>
          <cell r="AM126">
            <v>0</v>
          </cell>
          <cell r="AO126">
            <v>0</v>
          </cell>
          <cell r="AQ126">
            <v>5</v>
          </cell>
        </row>
        <row r="127">
          <cell r="C127" t="str">
            <v>Viesītes novada pašvaldība</v>
          </cell>
          <cell r="D127" t="str">
            <v>Kompleksi energoefektivitātes paaugstināšanas pasākumi  Viesītes novada bijušās arodvidusskolas ēkā</v>
          </cell>
          <cell r="J127">
            <v>250000</v>
          </cell>
          <cell r="L127">
            <v>182926.12800000003</v>
          </cell>
          <cell r="M127">
            <v>48.927120000000009</v>
          </cell>
          <cell r="N127">
            <v>0</v>
          </cell>
          <cell r="Z127" t="str">
            <v>Jā</v>
          </cell>
          <cell r="AA127" t="str">
            <v>Jā</v>
          </cell>
          <cell r="AB127" t="str">
            <v>Jā</v>
          </cell>
          <cell r="AC127" t="str">
            <v>Jā</v>
          </cell>
          <cell r="AE127">
            <v>10</v>
          </cell>
          <cell r="AG127">
            <v>10</v>
          </cell>
          <cell r="AI127">
            <v>4</v>
          </cell>
          <cell r="AK127">
            <v>6</v>
          </cell>
          <cell r="AM127">
            <v>0</v>
          </cell>
          <cell r="AO127">
            <v>0</v>
          </cell>
          <cell r="AQ127">
            <v>0</v>
          </cell>
        </row>
        <row r="128">
          <cell r="C128" t="str">
            <v>Ludzas novada pašvaldība</v>
          </cell>
          <cell r="D128" t="str">
            <v>Ludzas kinoteātra ēkas energoefektivitātes paaugstināšana</v>
          </cell>
          <cell r="J128">
            <v>212500</v>
          </cell>
          <cell r="L128">
            <v>150597.95400000003</v>
          </cell>
          <cell r="M128">
            <v>30.366999999999997</v>
          </cell>
          <cell r="N128">
            <v>0</v>
          </cell>
          <cell r="Z128" t="str">
            <v>Jā</v>
          </cell>
          <cell r="AA128" t="str">
            <v>Jā</v>
          </cell>
          <cell r="AB128" t="str">
            <v>Jā</v>
          </cell>
          <cell r="AC128" t="str">
            <v>Jā</v>
          </cell>
          <cell r="AE128">
            <v>8</v>
          </cell>
          <cell r="AG128">
            <v>6</v>
          </cell>
          <cell r="AI128">
            <v>6</v>
          </cell>
          <cell r="AK128">
            <v>10</v>
          </cell>
          <cell r="AM128">
            <v>0</v>
          </cell>
          <cell r="AO128">
            <v>0</v>
          </cell>
          <cell r="AQ128">
            <v>0</v>
          </cell>
        </row>
        <row r="129">
          <cell r="C129" t="str">
            <v>Mazsalacas novada pašvaldība</v>
          </cell>
          <cell r="D129" t="str">
            <v>Energoefektivitātes paaugstināšana Mazsalacas pašvaldības Ramatas pagasta pārvaldes ēkā</v>
          </cell>
          <cell r="J129">
            <v>61217</v>
          </cell>
          <cell r="L129">
            <v>39213.216</v>
          </cell>
          <cell r="M129">
            <v>10.352808000000001</v>
          </cell>
          <cell r="N129">
            <v>0</v>
          </cell>
          <cell r="Z129" t="str">
            <v>Jā</v>
          </cell>
          <cell r="AA129" t="str">
            <v>Jā</v>
          </cell>
          <cell r="AB129" t="str">
            <v>Jā</v>
          </cell>
          <cell r="AC129" t="str">
            <v>Jā</v>
          </cell>
          <cell r="AE129">
            <v>8</v>
          </cell>
          <cell r="AG129">
            <v>8</v>
          </cell>
          <cell r="AI129">
            <v>4</v>
          </cell>
          <cell r="AK129">
            <v>10</v>
          </cell>
          <cell r="AM129">
            <v>0</v>
          </cell>
          <cell r="AO129">
            <v>0</v>
          </cell>
          <cell r="AQ129">
            <v>0</v>
          </cell>
        </row>
        <row r="130">
          <cell r="C130" t="str">
            <v>Strenču novada pašvaldība</v>
          </cell>
          <cell r="D130" t="str">
            <v>Energoefektivitātes paaugstināšana Sedas kultūras namā</v>
          </cell>
          <cell r="J130">
            <v>447100</v>
          </cell>
          <cell r="L130">
            <v>249561.72</v>
          </cell>
          <cell r="M130">
            <v>65.87764</v>
          </cell>
          <cell r="N130">
            <v>0</v>
          </cell>
          <cell r="Z130" t="str">
            <v>Jā</v>
          </cell>
          <cell r="AA130" t="str">
            <v>Jā</v>
          </cell>
          <cell r="AB130" t="str">
            <v>Jā</v>
          </cell>
          <cell r="AC130" t="str">
            <v>Jā</v>
          </cell>
          <cell r="AE130">
            <v>6</v>
          </cell>
          <cell r="AG130">
            <v>6</v>
          </cell>
          <cell r="AI130">
            <v>8</v>
          </cell>
          <cell r="AK130">
            <v>10</v>
          </cell>
          <cell r="AM130">
            <v>0</v>
          </cell>
          <cell r="AO130">
            <v>0</v>
          </cell>
          <cell r="AQ130">
            <v>0</v>
          </cell>
        </row>
        <row r="131">
          <cell r="C131" t="str">
            <v>Carnikavas novada pašvaldības aģentūra "Carnikavas Komunālserviss"</v>
          </cell>
          <cell r="D131" t="str">
            <v>Energoefektivitātes paaugstināšana un atjaunojamo energoresursu izmantošana pašvaldības ēkā Siguļos, Carnikavas novadā</v>
          </cell>
          <cell r="J131">
            <v>341224.85</v>
          </cell>
          <cell r="L131">
            <v>167322.264</v>
          </cell>
          <cell r="M131">
            <v>56.891432000000009</v>
          </cell>
          <cell r="N131">
            <v>0.4</v>
          </cell>
          <cell r="Z131" t="str">
            <v>Jā</v>
          </cell>
          <cell r="AA131" t="str">
            <v>Jā</v>
          </cell>
          <cell r="AB131" t="str">
            <v>Jā</v>
          </cell>
          <cell r="AC131" t="str">
            <v>Jā</v>
          </cell>
          <cell r="AE131">
            <v>4</v>
          </cell>
          <cell r="AG131">
            <v>8</v>
          </cell>
          <cell r="AI131">
            <v>2</v>
          </cell>
          <cell r="AK131">
            <v>3</v>
          </cell>
          <cell r="AM131">
            <v>10</v>
          </cell>
          <cell r="AO131">
            <v>3</v>
          </cell>
          <cell r="AQ131">
            <v>0</v>
          </cell>
        </row>
        <row r="132">
          <cell r="C132" t="str">
            <v>Viļakas novada pašvaldība</v>
          </cell>
          <cell r="D132" t="str">
            <v>Energoefektivitātes paaugstināšana pašvaldības ēkā Viļakā Balvu ielā 10</v>
          </cell>
          <cell r="J132">
            <v>146500</v>
          </cell>
          <cell r="L132">
            <v>64259.184000000008</v>
          </cell>
          <cell r="M132">
            <v>16.964639999999999</v>
          </cell>
          <cell r="N132">
            <v>0</v>
          </cell>
          <cell r="Z132" t="str">
            <v>Jā</v>
          </cell>
          <cell r="AA132" t="str">
            <v>Jā</v>
          </cell>
          <cell r="AB132" t="str">
            <v>Jā</v>
          </cell>
          <cell r="AC132" t="str">
            <v>Jā</v>
          </cell>
          <cell r="AE132">
            <v>2</v>
          </cell>
          <cell r="AG132">
            <v>2</v>
          </cell>
          <cell r="AI132">
            <v>6</v>
          </cell>
          <cell r="AK132">
            <v>10</v>
          </cell>
          <cell r="AM132">
            <v>0</v>
          </cell>
          <cell r="AO132">
            <v>0</v>
          </cell>
          <cell r="AQ132">
            <v>10</v>
          </cell>
        </row>
        <row r="133">
          <cell r="C133" t="str">
            <v>Viļakas novada pašvaldība</v>
          </cell>
          <cell r="D133" t="str">
            <v>Energoefektivitātes paaugstināšana pašvaldības ēkā Abrenes ielā 9, Viļakā</v>
          </cell>
          <cell r="J133">
            <v>131000</v>
          </cell>
          <cell r="L133">
            <v>57439.368000000009</v>
          </cell>
          <cell r="M133">
            <v>15.163629999999998</v>
          </cell>
          <cell r="N133">
            <v>0</v>
          </cell>
          <cell r="Z133" t="str">
            <v>Jā</v>
          </cell>
          <cell r="AA133" t="str">
            <v>Jā</v>
          </cell>
          <cell r="AB133" t="str">
            <v>Jā</v>
          </cell>
          <cell r="AC133" t="str">
            <v>Jā</v>
          </cell>
          <cell r="AE133">
            <v>2</v>
          </cell>
          <cell r="AG133">
            <v>2</v>
          </cell>
          <cell r="AI133">
            <v>6</v>
          </cell>
          <cell r="AK133">
            <v>10</v>
          </cell>
          <cell r="AM133">
            <v>0</v>
          </cell>
          <cell r="AO133">
            <v>0</v>
          </cell>
          <cell r="AQ133">
            <v>10</v>
          </cell>
        </row>
        <row r="134">
          <cell r="C134" t="str">
            <v>Balvu novada pašvaldība</v>
          </cell>
          <cell r="D134" t="str">
            <v>Samazināt primārās enerģijas patēriņu, sekmējot energoefektivitātes paaugstināšanu Balvu mūzikas skolā</v>
          </cell>
          <cell r="J134">
            <v>75094.95</v>
          </cell>
          <cell r="L134">
            <v>110637.13</v>
          </cell>
          <cell r="M134">
            <v>28.457740000000012</v>
          </cell>
          <cell r="N134">
            <v>0</v>
          </cell>
          <cell r="Z134" t="str">
            <v>Jā</v>
          </cell>
          <cell r="AA134" t="str">
            <v>Jā</v>
          </cell>
          <cell r="AB134" t="str">
            <v>Jā</v>
          </cell>
          <cell r="AC134" t="str">
            <v>Jā</v>
          </cell>
          <cell r="AE134">
            <v>10</v>
          </cell>
          <cell r="AG134">
            <v>10</v>
          </cell>
          <cell r="AI134">
            <v>6</v>
          </cell>
          <cell r="AK134">
            <v>3</v>
          </cell>
          <cell r="AM134">
            <v>0</v>
          </cell>
          <cell r="AO134">
            <v>0</v>
          </cell>
          <cell r="AQ134">
            <v>0</v>
          </cell>
        </row>
        <row r="135">
          <cell r="C135" t="str">
            <v>SIA Dobeles un apkārtnes slimnīca</v>
          </cell>
          <cell r="D135" t="str">
            <v>Dobeles un apkārtnes slimnīcas energoefektivitātes uzlabošana</v>
          </cell>
          <cell r="J135">
            <v>815000</v>
          </cell>
          <cell r="L135">
            <v>1158159.6280000003</v>
          </cell>
          <cell r="M135">
            <v>212.72621599999999</v>
          </cell>
          <cell r="N135">
            <v>0.11</v>
          </cell>
          <cell r="Z135" t="str">
            <v>Jā</v>
          </cell>
          <cell r="AA135" t="str">
            <v>Jā</v>
          </cell>
          <cell r="AB135" t="str">
            <v>Jā</v>
          </cell>
          <cell r="AC135" t="str">
            <v>Jā</v>
          </cell>
          <cell r="AE135">
            <v>10</v>
          </cell>
          <cell r="AG135">
            <v>10</v>
          </cell>
          <cell r="AI135">
            <v>0</v>
          </cell>
          <cell r="AK135">
            <v>6</v>
          </cell>
          <cell r="AM135">
            <v>0</v>
          </cell>
          <cell r="AO135">
            <v>3</v>
          </cell>
          <cell r="AQ135">
            <v>0</v>
          </cell>
        </row>
        <row r="136">
          <cell r="C136" t="str">
            <v>Siguldas novada pašvaldība</v>
          </cell>
          <cell r="D136" t="str">
            <v>Energoefektivitātes paaugstināšana Allažu pamatskolas ēkā</v>
          </cell>
          <cell r="J136">
            <v>160000</v>
          </cell>
          <cell r="L136">
            <v>158649.63</v>
          </cell>
          <cell r="M136">
            <v>36.213269999999994</v>
          </cell>
          <cell r="N136">
            <v>0</v>
          </cell>
          <cell r="Z136" t="str">
            <v>Jā</v>
          </cell>
          <cell r="AA136" t="str">
            <v>Jā</v>
          </cell>
          <cell r="AB136" t="str">
            <v>Jā</v>
          </cell>
          <cell r="AC136" t="str">
            <v>Jā</v>
          </cell>
          <cell r="AE136">
            <v>10</v>
          </cell>
          <cell r="AG136">
            <v>10</v>
          </cell>
          <cell r="AI136">
            <v>6</v>
          </cell>
          <cell r="AK136">
            <v>3</v>
          </cell>
          <cell r="AM136">
            <v>0</v>
          </cell>
          <cell r="AO136">
            <v>0</v>
          </cell>
          <cell r="AQ136">
            <v>0</v>
          </cell>
        </row>
        <row r="137">
          <cell r="C137" t="str">
            <v>Iecavas novada pašvaldība</v>
          </cell>
          <cell r="D137" t="str">
            <v xml:space="preserve">Energoefektivitātes pasākumi pašvaldības aģentūrā Iecavas veselības centrs </v>
          </cell>
          <cell r="J137">
            <v>148814.49</v>
          </cell>
          <cell r="L137">
            <v>112227.24800000004</v>
          </cell>
          <cell r="M137">
            <v>26.898319999999991</v>
          </cell>
          <cell r="N137">
            <v>6.0000000000000001E-3</v>
          </cell>
          <cell r="Z137" t="str">
            <v>Jā</v>
          </cell>
          <cell r="AA137" t="str">
            <v>Jā</v>
          </cell>
          <cell r="AB137" t="str">
            <v>Jā</v>
          </cell>
          <cell r="AC137" t="str">
            <v>Jā</v>
          </cell>
          <cell r="AE137">
            <v>10</v>
          </cell>
          <cell r="AG137">
            <v>8</v>
          </cell>
          <cell r="AI137">
            <v>0</v>
          </cell>
          <cell r="AK137">
            <v>3</v>
          </cell>
          <cell r="AM137">
            <v>0</v>
          </cell>
          <cell r="AO137">
            <v>3</v>
          </cell>
          <cell r="AQ137">
            <v>5</v>
          </cell>
        </row>
        <row r="138">
          <cell r="C138" t="str">
            <v xml:space="preserve">Cēsu novada pašvaldība </v>
          </cell>
          <cell r="D138" t="str">
            <v>Cēsu internātpamatskolas -rehabilitācijas centra, Bērzaines ielā 34, Cēsīs, Cēsu novadā  energoefektivitates paaugstināšana</v>
          </cell>
          <cell r="J138">
            <v>212925</v>
          </cell>
          <cell r="L138">
            <v>156677.07999999999</v>
          </cell>
          <cell r="M138">
            <v>31.335416000000006</v>
          </cell>
          <cell r="N138">
            <v>0</v>
          </cell>
          <cell r="Z138" t="str">
            <v>Jā</v>
          </cell>
          <cell r="AA138" t="str">
            <v>Jā</v>
          </cell>
          <cell r="AB138" t="str">
            <v>Jā</v>
          </cell>
          <cell r="AC138" t="str">
            <v>Jā</v>
          </cell>
          <cell r="AE138">
            <v>10</v>
          </cell>
          <cell r="AG138">
            <v>6</v>
          </cell>
          <cell r="AI138">
            <v>0</v>
          </cell>
          <cell r="AK138">
            <v>3</v>
          </cell>
          <cell r="AM138">
            <v>5</v>
          </cell>
          <cell r="AO138">
            <v>0</v>
          </cell>
          <cell r="AQ138">
            <v>5</v>
          </cell>
        </row>
        <row r="139">
          <cell r="C139" t="str">
            <v>Līgatnes novada pašvaldība</v>
          </cell>
          <cell r="D139" t="str">
            <v>Līgatnes novada pirmsskolas izglītības iestādes ēkas energoefektivitātes paaugstināšana un pārbūve</v>
          </cell>
          <cell r="J139">
            <v>244545</v>
          </cell>
          <cell r="L139">
            <v>138389.00200000004</v>
          </cell>
          <cell r="M139">
            <v>26.963287000000005</v>
          </cell>
          <cell r="N139">
            <v>0</v>
          </cell>
          <cell r="Z139" t="str">
            <v>Jā</v>
          </cell>
          <cell r="AA139" t="str">
            <v>Jā</v>
          </cell>
          <cell r="AB139" t="str">
            <v>Jā</v>
          </cell>
          <cell r="AC139" t="str">
            <v>Jā</v>
          </cell>
          <cell r="AE139">
            <v>6</v>
          </cell>
          <cell r="AG139">
            <v>2</v>
          </cell>
          <cell r="AI139">
            <v>6</v>
          </cell>
          <cell r="AK139">
            <v>10</v>
          </cell>
          <cell r="AM139">
            <v>0</v>
          </cell>
          <cell r="AO139">
            <v>0</v>
          </cell>
          <cell r="AQ139">
            <v>5</v>
          </cell>
        </row>
        <row r="140">
          <cell r="C140" t="str">
            <v>Līgatnes novada pašvaldība</v>
          </cell>
          <cell r="D140" t="str">
            <v>Līgatnes novada pašvaldības administratīvās ēkas energoefektivitātes paaugstināšana</v>
          </cell>
          <cell r="J140">
            <v>142117</v>
          </cell>
          <cell r="L140">
            <v>78214.716</v>
          </cell>
          <cell r="M140">
            <v>19.504602000000002</v>
          </cell>
          <cell r="N140">
            <v>0</v>
          </cell>
          <cell r="Z140" t="str">
            <v>Jā</v>
          </cell>
          <cell r="AA140" t="str">
            <v>Jā</v>
          </cell>
          <cell r="AB140" t="str">
            <v>Jā</v>
          </cell>
          <cell r="AC140" t="str">
            <v>Jā</v>
          </cell>
          <cell r="AE140">
            <v>6</v>
          </cell>
          <cell r="AG140">
            <v>4</v>
          </cell>
          <cell r="AI140">
            <v>4</v>
          </cell>
          <cell r="AK140">
            <v>10</v>
          </cell>
          <cell r="AM140">
            <v>0</v>
          </cell>
          <cell r="AO140">
            <v>0</v>
          </cell>
          <cell r="AQ140">
            <v>5</v>
          </cell>
        </row>
        <row r="141">
          <cell r="C141" t="str">
            <v>Ilūkstes novada pašvaldība</v>
          </cell>
          <cell r="D141" t="str">
            <v xml:space="preserve">Kompleksi risinājumi energoefektivitātes paaugstināšanai Eglaines kultūras namā </v>
          </cell>
          <cell r="J141">
            <v>250838.29</v>
          </cell>
          <cell r="L141">
            <v>121221.88399999998</v>
          </cell>
          <cell r="M141">
            <v>31.958099999999998</v>
          </cell>
          <cell r="N141">
            <v>0.01</v>
          </cell>
          <cell r="Z141" t="str">
            <v>Jā</v>
          </cell>
          <cell r="AA141" t="str">
            <v>Jā</v>
          </cell>
          <cell r="AB141" t="str">
            <v>Jā</v>
          </cell>
          <cell r="AC141" t="str">
            <v>Jā</v>
          </cell>
          <cell r="AE141">
            <v>2</v>
          </cell>
          <cell r="AG141">
            <v>4</v>
          </cell>
          <cell r="AI141">
            <v>10</v>
          </cell>
          <cell r="AK141">
            <v>10</v>
          </cell>
          <cell r="AM141">
            <v>0</v>
          </cell>
          <cell r="AO141">
            <v>3</v>
          </cell>
          <cell r="AQ141">
            <v>0</v>
          </cell>
        </row>
        <row r="142">
          <cell r="C142" t="str">
            <v>Krustpils novada pašvaldība</v>
          </cell>
          <cell r="D142" t="str">
            <v>Krustpils novada administrācijas ēkas Rīgas ielā 150a, Jēkabpilī atjaunošana un energoefektivitātes paaugstināšana</v>
          </cell>
          <cell r="J142">
            <v>194414.58</v>
          </cell>
          <cell r="L142">
            <v>170110.617</v>
          </cell>
          <cell r="M142">
            <v>30.867728</v>
          </cell>
          <cell r="N142">
            <v>1.0999999999999999E-2</v>
          </cell>
          <cell r="Z142" t="str">
            <v>Jā</v>
          </cell>
          <cell r="AA142" t="str">
            <v>Jā</v>
          </cell>
          <cell r="AB142" t="str">
            <v>Jā</v>
          </cell>
          <cell r="AC142" t="str">
            <v>Jā</v>
          </cell>
          <cell r="AE142">
            <v>10</v>
          </cell>
          <cell r="AG142">
            <v>8</v>
          </cell>
          <cell r="AI142">
            <v>4</v>
          </cell>
          <cell r="AK142">
            <v>3</v>
          </cell>
          <cell r="AM142">
            <v>0</v>
          </cell>
          <cell r="AO142">
            <v>3</v>
          </cell>
          <cell r="AQ142">
            <v>0</v>
          </cell>
        </row>
        <row r="143">
          <cell r="C143" t="str">
            <v>Aizputes novada pašvaldība</v>
          </cell>
          <cell r="D143" t="str">
            <v>Energoefektivitātes paaugstināšanu pasākumi sporta būvē Saules iela 9, Aizputē</v>
          </cell>
          <cell r="J143">
            <v>85300</v>
          </cell>
          <cell r="L143">
            <v>66175.060000000012</v>
          </cell>
          <cell r="M143">
            <v>13.438109999999998</v>
          </cell>
          <cell r="N143">
            <v>0</v>
          </cell>
          <cell r="Z143" t="str">
            <v>Jā</v>
          </cell>
          <cell r="AA143" t="str">
            <v>Jā</v>
          </cell>
          <cell r="AB143" t="str">
            <v>Jā</v>
          </cell>
          <cell r="AC143" t="str">
            <v>Jā</v>
          </cell>
          <cell r="AE143">
            <v>10</v>
          </cell>
          <cell r="AG143">
            <v>8</v>
          </cell>
          <cell r="AI143">
            <v>4</v>
          </cell>
          <cell r="AK143">
            <v>6</v>
          </cell>
          <cell r="AM143">
            <v>0</v>
          </cell>
          <cell r="AO143">
            <v>0</v>
          </cell>
          <cell r="AQ143">
            <v>0</v>
          </cell>
        </row>
        <row r="144">
          <cell r="C144" t="str">
            <v>Dagdas novada pašvaldība</v>
          </cell>
          <cell r="D144" t="str">
            <v>Dagdas novada izglītības iestādes ēkas energoefektivitātes paaugstināšana</v>
          </cell>
          <cell r="J144">
            <v>197248.76</v>
          </cell>
          <cell r="L144">
            <v>152979.636</v>
          </cell>
          <cell r="M144">
            <v>31.067689999999992</v>
          </cell>
          <cell r="N144">
            <v>0</v>
          </cell>
          <cell r="Z144" t="str">
            <v>Jā</v>
          </cell>
          <cell r="AA144" t="str">
            <v>Jā</v>
          </cell>
          <cell r="AB144" t="str">
            <v>Jā</v>
          </cell>
          <cell r="AC144" t="str">
            <v>Jā</v>
          </cell>
          <cell r="AE144">
            <v>10</v>
          </cell>
          <cell r="AG144">
            <v>8</v>
          </cell>
          <cell r="AI144">
            <v>4</v>
          </cell>
          <cell r="AK144">
            <v>6</v>
          </cell>
          <cell r="AM144">
            <v>0</v>
          </cell>
          <cell r="AO144">
            <v>0</v>
          </cell>
          <cell r="AQ144">
            <v>0</v>
          </cell>
        </row>
        <row r="145">
          <cell r="C145" t="str">
            <v>Ērgļu novada pašvaldība</v>
          </cell>
          <cell r="D145" t="str">
            <v>Energoefektivitātes paaugstināšana Ērgļu novada pašvaldības ēkā atbilstoši Ērgļu novada attīstības programmai 2013.-2019.gadam</v>
          </cell>
          <cell r="J145">
            <v>173590</v>
          </cell>
          <cell r="L145">
            <v>132918.65400000001</v>
          </cell>
          <cell r="M145">
            <v>35.090927999999998</v>
          </cell>
          <cell r="N145">
            <v>0</v>
          </cell>
          <cell r="Z145" t="str">
            <v>Jā</v>
          </cell>
          <cell r="AA145" t="str">
            <v>Jā</v>
          </cell>
          <cell r="AB145" t="str">
            <v>Jā</v>
          </cell>
          <cell r="AC145" t="str">
            <v>Jā</v>
          </cell>
          <cell r="AE145">
            <v>10</v>
          </cell>
          <cell r="AG145">
            <v>10</v>
          </cell>
          <cell r="AI145">
            <v>2</v>
          </cell>
          <cell r="AK145">
            <v>6</v>
          </cell>
          <cell r="AM145">
            <v>0</v>
          </cell>
          <cell r="AO145">
            <v>0</v>
          </cell>
          <cell r="AQ145">
            <v>0</v>
          </cell>
        </row>
        <row r="146">
          <cell r="C146" t="str">
            <v>Aizkraukles novada pašvaldība</v>
          </cell>
          <cell r="D146" t="str">
            <v>Aizkraukles novada pašvaldības administratīvās ēkas Lāčplēša ielā 1a, Aizkrauklē energoefektivitātes paaugstināšana</v>
          </cell>
          <cell r="J146">
            <v>158610</v>
          </cell>
          <cell r="L146">
            <v>112436.253</v>
          </cell>
          <cell r="M146">
            <v>26.746029000000004</v>
          </cell>
          <cell r="N146">
            <v>0</v>
          </cell>
          <cell r="Z146" t="str">
            <v>Jā</v>
          </cell>
          <cell r="AA146" t="str">
            <v>Jā</v>
          </cell>
          <cell r="AB146" t="str">
            <v>Jā</v>
          </cell>
          <cell r="AC146" t="str">
            <v>Jā</v>
          </cell>
          <cell r="AE146">
            <v>8</v>
          </cell>
          <cell r="AG146">
            <v>8</v>
          </cell>
          <cell r="AI146">
            <v>4</v>
          </cell>
          <cell r="AK146">
            <v>3</v>
          </cell>
          <cell r="AM146">
            <v>0</v>
          </cell>
          <cell r="AO146">
            <v>0</v>
          </cell>
          <cell r="AQ146">
            <v>5</v>
          </cell>
        </row>
        <row r="147">
          <cell r="C147" t="str">
            <v>Riebiņu novada pašvaldība</v>
          </cell>
          <cell r="D147" t="str">
            <v>Sīļukalna kultūras nama Latgales ielā 1, Sīļukalnā, Sīļukalna pagastā, Riebiņu novadā energoefektivitātes paaugstināšanas pasākumi</v>
          </cell>
          <cell r="J147">
            <v>99000</v>
          </cell>
          <cell r="L147">
            <v>62528.278000000006</v>
          </cell>
          <cell r="M147">
            <v>12.343900000000042</v>
          </cell>
          <cell r="N147">
            <v>0</v>
          </cell>
          <cell r="Z147" t="str">
            <v>Jā</v>
          </cell>
          <cell r="AA147" t="str">
            <v>Jā</v>
          </cell>
          <cell r="AB147" t="str">
            <v>Jā</v>
          </cell>
          <cell r="AC147" t="str">
            <v>Jā</v>
          </cell>
          <cell r="AE147">
            <v>8</v>
          </cell>
          <cell r="AG147">
            <v>4</v>
          </cell>
          <cell r="AI147">
            <v>6</v>
          </cell>
          <cell r="AK147">
            <v>10</v>
          </cell>
          <cell r="AM147">
            <v>0</v>
          </cell>
          <cell r="AO147">
            <v>0</v>
          </cell>
          <cell r="AQ147">
            <v>0</v>
          </cell>
        </row>
        <row r="148">
          <cell r="C148" t="str">
            <v>Rūjienas novada pašvaldība</v>
          </cell>
          <cell r="D148" t="str">
            <v>Energoefektivitātes pasākumu īstenošana Rūjienas bibliotēkas ēkā</v>
          </cell>
          <cell r="J148">
            <v>194870.37100000001</v>
          </cell>
          <cell r="L148">
            <v>116987.45099999999</v>
          </cell>
          <cell r="M148">
            <v>24.153822000000005</v>
          </cell>
          <cell r="N148">
            <v>0</v>
          </cell>
          <cell r="Z148" t="str">
            <v>Jā</v>
          </cell>
          <cell r="AA148" t="str">
            <v>Jā</v>
          </cell>
          <cell r="AB148" t="str">
            <v>Jā</v>
          </cell>
          <cell r="AC148" t="str">
            <v>Jā</v>
          </cell>
          <cell r="AE148">
            <v>6</v>
          </cell>
          <cell r="AG148">
            <v>4</v>
          </cell>
          <cell r="AI148">
            <v>8</v>
          </cell>
          <cell r="AK148">
            <v>10</v>
          </cell>
          <cell r="AM148">
            <v>0</v>
          </cell>
          <cell r="AO148">
            <v>0</v>
          </cell>
          <cell r="AQ148">
            <v>0</v>
          </cell>
        </row>
        <row r="149">
          <cell r="C149" t="str">
            <v>Rūjienas novada pašvaldība</v>
          </cell>
          <cell r="D149" t="str">
            <v>Energoefektivitātes pasākumu īstenošana Rūjienas novada izstāžu zāles ēkā</v>
          </cell>
          <cell r="J149">
            <v>55855.973415</v>
          </cell>
          <cell r="L149">
            <v>32515.672000000002</v>
          </cell>
          <cell r="M149">
            <v>13.004776</v>
          </cell>
          <cell r="N149">
            <v>0</v>
          </cell>
          <cell r="Z149" t="str">
            <v>Jā</v>
          </cell>
          <cell r="AA149" t="str">
            <v>Jā</v>
          </cell>
          <cell r="AB149" t="str">
            <v>Jā</v>
          </cell>
          <cell r="AC149" t="str">
            <v>Jā</v>
          </cell>
          <cell r="AE149">
            <v>6</v>
          </cell>
          <cell r="AG149">
            <v>10</v>
          </cell>
          <cell r="AI149">
            <v>2</v>
          </cell>
          <cell r="AK149">
            <v>10</v>
          </cell>
          <cell r="AM149">
            <v>0</v>
          </cell>
          <cell r="AO149">
            <v>0</v>
          </cell>
          <cell r="AQ149">
            <v>0</v>
          </cell>
        </row>
        <row r="150">
          <cell r="C150" t="str">
            <v>Burtnieku novada pašvaldība</v>
          </cell>
          <cell r="D150" t="str">
            <v>Energoefektivitātes pasākumu īstenošana Burtnieku pagasta pārvaldes ēkā</v>
          </cell>
          <cell r="J150">
            <v>82751.869000000006</v>
          </cell>
          <cell r="L150">
            <v>46118.23000000001</v>
          </cell>
          <cell r="M150">
            <v>11.803460000000001</v>
          </cell>
          <cell r="N150">
            <v>0</v>
          </cell>
          <cell r="Z150" t="str">
            <v>Jā</v>
          </cell>
          <cell r="AA150" t="str">
            <v>Jā</v>
          </cell>
          <cell r="AB150" t="str">
            <v>Jā</v>
          </cell>
          <cell r="AC150" t="str">
            <v>Jā</v>
          </cell>
          <cell r="AE150">
            <v>6</v>
          </cell>
          <cell r="AG150">
            <v>6</v>
          </cell>
          <cell r="AI150">
            <v>6</v>
          </cell>
          <cell r="AK150">
            <v>10</v>
          </cell>
          <cell r="AM150">
            <v>0</v>
          </cell>
          <cell r="AO150">
            <v>0</v>
          </cell>
          <cell r="AQ150">
            <v>0</v>
          </cell>
        </row>
        <row r="151">
          <cell r="C151" t="str">
            <v>Viļakas novada pašvaldība</v>
          </cell>
          <cell r="D151" t="str">
            <v>Energoefektivitātes paaugstināšana pašvaldības ēkā Rekovas ielā 23, Rekovā</v>
          </cell>
          <cell r="J151">
            <v>143000</v>
          </cell>
          <cell r="L151">
            <v>62761.496399999989</v>
          </cell>
          <cell r="M151">
            <v>16.568639999999998</v>
          </cell>
          <cell r="N151">
            <v>0</v>
          </cell>
          <cell r="Z151" t="str">
            <v>Jā</v>
          </cell>
          <cell r="AA151" t="str">
            <v>Jā</v>
          </cell>
          <cell r="AB151" t="str">
            <v>Jā</v>
          </cell>
          <cell r="AC151" t="str">
            <v>Jā</v>
          </cell>
          <cell r="AE151">
            <v>2</v>
          </cell>
          <cell r="AG151">
            <v>2</v>
          </cell>
          <cell r="AI151">
            <v>4</v>
          </cell>
          <cell r="AK151">
            <v>10</v>
          </cell>
          <cell r="AM151">
            <v>0</v>
          </cell>
          <cell r="AO151">
            <v>0</v>
          </cell>
          <cell r="AQ151">
            <v>10</v>
          </cell>
        </row>
        <row r="152">
          <cell r="C152" t="str">
            <v>Ķekavas novada pašvaldība</v>
          </cell>
          <cell r="D152" t="str">
            <v>Kompleksi risinājumi energoefektivitātes paaugstināšanai un siltumnīcefekta gāzu emisijas samazināšanai Ķekavas kultūras namā, Gaismas iela 17, Ķekava, Ķekavas novads</v>
          </cell>
          <cell r="J152">
            <v>106439</v>
          </cell>
          <cell r="L152">
            <v>147753.38499999998</v>
          </cell>
          <cell r="M152">
            <v>29.998085000000003</v>
          </cell>
          <cell r="N152">
            <v>0</v>
          </cell>
          <cell r="Z152" t="str">
            <v>Jā</v>
          </cell>
          <cell r="AA152" t="str">
            <v>Jā</v>
          </cell>
          <cell r="AB152" t="str">
            <v>Jā</v>
          </cell>
          <cell r="AC152" t="str">
            <v>Jā</v>
          </cell>
          <cell r="AE152">
            <v>10</v>
          </cell>
          <cell r="AG152">
            <v>10</v>
          </cell>
          <cell r="AI152">
            <v>4</v>
          </cell>
          <cell r="AK152">
            <v>3</v>
          </cell>
          <cell r="AM152">
            <v>0</v>
          </cell>
          <cell r="AO152">
            <v>0</v>
          </cell>
          <cell r="AQ152">
            <v>0</v>
          </cell>
        </row>
        <row r="153">
          <cell r="C153" t="str">
            <v>Ozolnieku novada pašvaldība</v>
          </cell>
          <cell r="D153" t="str">
            <v>Energoefektivitātes paaugstināšana pakalpojumu sniegšanas ēkai Ozolniekos</v>
          </cell>
          <cell r="J153">
            <v>51896.146500000003</v>
          </cell>
          <cell r="L153">
            <v>69321.599999999991</v>
          </cell>
          <cell r="M153">
            <v>12.715599999999997</v>
          </cell>
          <cell r="N153">
            <v>0</v>
          </cell>
          <cell r="Z153" t="str">
            <v>Jā</v>
          </cell>
          <cell r="AA153" t="str">
            <v>Jā</v>
          </cell>
          <cell r="AB153" t="str">
            <v>Jā</v>
          </cell>
          <cell r="AC153" t="str">
            <v>Jā</v>
          </cell>
          <cell r="AE153">
            <v>10</v>
          </cell>
          <cell r="AG153">
            <v>10</v>
          </cell>
          <cell r="AI153">
            <v>4</v>
          </cell>
          <cell r="AK153">
            <v>3</v>
          </cell>
          <cell r="AM153">
            <v>0</v>
          </cell>
          <cell r="AO153">
            <v>0</v>
          </cell>
          <cell r="AQ153">
            <v>0</v>
          </cell>
        </row>
        <row r="154">
          <cell r="C154" t="str">
            <v>Vecpiebalgas novada pašvaldība</v>
          </cell>
          <cell r="D154" t="str">
            <v>Energoefektivitātes paaugstināšana sociālā dzīvojamā mājā "Norkalni-2" Vecpiebalgas ciemā</v>
          </cell>
          <cell r="J154">
            <v>83130</v>
          </cell>
          <cell r="L154">
            <v>78082.076000000001</v>
          </cell>
          <cell r="M154">
            <v>20.602736</v>
          </cell>
          <cell r="N154">
            <v>0</v>
          </cell>
          <cell r="Z154" t="str">
            <v>Jā</v>
          </cell>
          <cell r="AA154" t="str">
            <v>Jā</v>
          </cell>
          <cell r="AB154" t="str">
            <v>Jā</v>
          </cell>
          <cell r="AC154" t="str">
            <v>Jā</v>
          </cell>
          <cell r="AE154">
            <v>10</v>
          </cell>
          <cell r="AG154">
            <v>10</v>
          </cell>
          <cell r="AI154">
            <v>4</v>
          </cell>
          <cell r="AK154">
            <v>3</v>
          </cell>
          <cell r="AM154">
            <v>0</v>
          </cell>
          <cell r="AO154">
            <v>0</v>
          </cell>
          <cell r="AQ154">
            <v>0</v>
          </cell>
        </row>
        <row r="155">
          <cell r="C155" t="str">
            <v>Skrīveru novada pašvaldība</v>
          </cell>
          <cell r="D155" t="str">
            <v>Andreja Upīša Skrīveru vidusskolas internāta ēkas energoefektivitātes paaugstināšana</v>
          </cell>
          <cell r="J155">
            <v>136000</v>
          </cell>
          <cell r="L155">
            <v>123558.71499999998</v>
          </cell>
          <cell r="M155">
            <v>25.081525000000003</v>
          </cell>
          <cell r="N155">
            <v>0</v>
          </cell>
          <cell r="Z155" t="str">
            <v>Jā</v>
          </cell>
          <cell r="AA155" t="str">
            <v>Jā</v>
          </cell>
          <cell r="AB155" t="str">
            <v>Jā</v>
          </cell>
          <cell r="AC155" t="str">
            <v>Jā</v>
          </cell>
          <cell r="AE155">
            <v>10</v>
          </cell>
          <cell r="AG155">
            <v>10</v>
          </cell>
          <cell r="AI155">
            <v>4</v>
          </cell>
          <cell r="AK155">
            <v>3</v>
          </cell>
          <cell r="AM155">
            <v>0</v>
          </cell>
          <cell r="AO155">
            <v>0</v>
          </cell>
          <cell r="AQ155">
            <v>0</v>
          </cell>
        </row>
        <row r="156">
          <cell r="C156" t="str">
            <v>Brocēnu novada pašvaldība</v>
          </cell>
          <cell r="D156" t="str">
            <v>Energoefektivitātes paaugstināšana Brocēnu novada pašvaldības PII "Mūsmājas"</v>
          </cell>
          <cell r="J156">
            <v>185600</v>
          </cell>
          <cell r="L156">
            <v>167957.79000000004</v>
          </cell>
          <cell r="M156">
            <v>34.107609999999994</v>
          </cell>
          <cell r="N156">
            <v>0</v>
          </cell>
          <cell r="Z156" t="str">
            <v>Jā</v>
          </cell>
          <cell r="AA156" t="str">
            <v>Jā</v>
          </cell>
          <cell r="AB156" t="str">
            <v>Jā</v>
          </cell>
          <cell r="AC156" t="str">
            <v>Jā</v>
          </cell>
          <cell r="AE156">
            <v>10</v>
          </cell>
          <cell r="AG156">
            <v>10</v>
          </cell>
          <cell r="AI156">
            <v>4</v>
          </cell>
          <cell r="AK156">
            <v>3</v>
          </cell>
          <cell r="AM156">
            <v>0</v>
          </cell>
          <cell r="AO156">
            <v>0</v>
          </cell>
          <cell r="AQ156">
            <v>0</v>
          </cell>
        </row>
        <row r="157">
          <cell r="C157" t="str">
            <v>Ķekavas novada pašvaldība</v>
          </cell>
          <cell r="D157" t="str">
            <v>Kompleksi risinājumi energoefektivitātes paaugstināšanai  Sporta centrā, "Bultas", Ķekava, Ķekavas novads</v>
          </cell>
          <cell r="J157">
            <v>249812</v>
          </cell>
          <cell r="L157">
            <v>146826.99999999997</v>
          </cell>
          <cell r="M157">
            <v>35.142200000000003</v>
          </cell>
          <cell r="N157">
            <v>0</v>
          </cell>
          <cell r="Z157" t="str">
            <v>Jā</v>
          </cell>
          <cell r="AA157" t="str">
            <v>Jā</v>
          </cell>
          <cell r="AB157" t="str">
            <v>Jā</v>
          </cell>
          <cell r="AC157" t="str">
            <v>Jā</v>
          </cell>
          <cell r="AE157">
            <v>6</v>
          </cell>
          <cell r="AG157">
            <v>6</v>
          </cell>
          <cell r="AI157">
            <v>2</v>
          </cell>
          <cell r="AK157">
            <v>3</v>
          </cell>
          <cell r="AM157">
            <v>0</v>
          </cell>
          <cell r="AO157">
            <v>0</v>
          </cell>
          <cell r="AQ157">
            <v>10</v>
          </cell>
        </row>
        <row r="158">
          <cell r="C158" t="str">
            <v>Jelgavas novada pašvaldība</v>
          </cell>
          <cell r="D158" t="str">
            <v>Energoefektivitātes paaugstināšana Kalnciema vidusskolas PII filiālē</v>
          </cell>
          <cell r="J158">
            <v>35999</v>
          </cell>
          <cell r="L158">
            <v>19858.799999999996</v>
          </cell>
          <cell r="M158">
            <v>3.96774</v>
          </cell>
          <cell r="N158">
            <v>0</v>
          </cell>
          <cell r="Z158" t="str">
            <v>Jā</v>
          </cell>
          <cell r="AA158" t="str">
            <v>Jā</v>
          </cell>
          <cell r="AB158" t="str">
            <v>Jā</v>
          </cell>
          <cell r="AC158" t="str">
            <v>Jā</v>
          </cell>
          <cell r="AE158">
            <v>6</v>
          </cell>
          <cell r="AG158">
            <v>2</v>
          </cell>
          <cell r="AI158">
            <v>6</v>
          </cell>
          <cell r="AK158">
            <v>3</v>
          </cell>
          <cell r="AM158">
            <v>5</v>
          </cell>
          <cell r="AO158">
            <v>0</v>
          </cell>
          <cell r="AQ158">
            <v>5</v>
          </cell>
        </row>
        <row r="159">
          <cell r="C159" t="str">
            <v>Talsu novada pašvaldība</v>
          </cell>
          <cell r="D159" t="str">
            <v>Siltumnīcefekta gāzu emisiju samazināšana un atjaunojamo energoresursu izmantošana Talsu novada ārstniecības iestādes ēkā Voldemāra Ruģēna iela 4, Talsos</v>
          </cell>
          <cell r="J159">
            <v>840605.31</v>
          </cell>
          <cell r="L159">
            <v>446494.83799999999</v>
          </cell>
          <cell r="M159">
            <v>92.714312000000007</v>
          </cell>
          <cell r="N159">
            <v>0</v>
          </cell>
          <cell r="Z159" t="str">
            <v>Jā</v>
          </cell>
          <cell r="AA159" t="str">
            <v>Jā</v>
          </cell>
          <cell r="AB159" t="str">
            <v>Jā</v>
          </cell>
          <cell r="AC159" t="str">
            <v>Jā</v>
          </cell>
          <cell r="AE159">
            <v>4</v>
          </cell>
          <cell r="AG159">
            <v>2</v>
          </cell>
          <cell r="AI159">
            <v>8</v>
          </cell>
          <cell r="AK159">
            <v>10</v>
          </cell>
          <cell r="AM159">
            <v>0</v>
          </cell>
          <cell r="AO159">
            <v>3</v>
          </cell>
          <cell r="AQ159">
            <v>0</v>
          </cell>
        </row>
        <row r="160">
          <cell r="C160" t="str">
            <v>Dundagas novada pašvaldība</v>
          </cell>
          <cell r="D160" t="str">
            <v>Energoefektivitātes paaugstināšana Dundagas brīvā laika pavadīšanas centrā</v>
          </cell>
          <cell r="J160">
            <v>136000</v>
          </cell>
          <cell r="L160">
            <v>70067.289000000004</v>
          </cell>
          <cell r="M160">
            <v>16.448622</v>
          </cell>
          <cell r="N160">
            <v>0</v>
          </cell>
          <cell r="Z160" t="str">
            <v>Jā</v>
          </cell>
          <cell r="AA160" t="str">
            <v>Jā</v>
          </cell>
          <cell r="AB160" t="str">
            <v>Jā</v>
          </cell>
          <cell r="AC160" t="str">
            <v>Jā</v>
          </cell>
          <cell r="AE160">
            <v>4</v>
          </cell>
          <cell r="AG160">
            <v>2</v>
          </cell>
          <cell r="AI160">
            <v>8</v>
          </cell>
          <cell r="AK160">
            <v>10</v>
          </cell>
          <cell r="AM160">
            <v>0</v>
          </cell>
          <cell r="AO160">
            <v>3</v>
          </cell>
          <cell r="AQ160">
            <v>0</v>
          </cell>
        </row>
        <row r="161">
          <cell r="C161" t="str">
            <v>Smiltenes novada pašvaldība</v>
          </cell>
          <cell r="D161" t="str">
            <v>Energoefektivitātes pasākumu īstenošana Smiltenes novada Bilskas pagasta pārvaldes ēkā</v>
          </cell>
          <cell r="J161">
            <v>242786.53700000001</v>
          </cell>
          <cell r="L161">
            <v>123892.132</v>
          </cell>
          <cell r="M161">
            <v>30.384297</v>
          </cell>
          <cell r="N161">
            <v>1.8280000000000001E-2</v>
          </cell>
          <cell r="Z161" t="str">
            <v>Jā</v>
          </cell>
          <cell r="AA161" t="str">
            <v>Jā</v>
          </cell>
          <cell r="AB161" t="str">
            <v>Jā</v>
          </cell>
          <cell r="AC161" t="str">
            <v>Jā</v>
          </cell>
          <cell r="AE161">
            <v>4</v>
          </cell>
          <cell r="AG161">
            <v>4</v>
          </cell>
          <cell r="AI161">
            <v>6</v>
          </cell>
          <cell r="AK161">
            <v>10</v>
          </cell>
          <cell r="AM161">
            <v>0</v>
          </cell>
          <cell r="AO161">
            <v>3</v>
          </cell>
          <cell r="AQ161">
            <v>0</v>
          </cell>
        </row>
        <row r="162">
          <cell r="C162" t="str">
            <v>Dundagas novada pašvaldība</v>
          </cell>
          <cell r="D162" t="str">
            <v>Energoefektivitātes paaugstināšana sociālās aprūpes ēkā Jaundundagā</v>
          </cell>
          <cell r="J162">
            <v>330650</v>
          </cell>
          <cell r="L162">
            <v>151179.07200000001</v>
          </cell>
          <cell r="M162">
            <v>38.34071999999999</v>
          </cell>
          <cell r="N162">
            <v>0</v>
          </cell>
          <cell r="Z162" t="str">
            <v>Jā</v>
          </cell>
          <cell r="AA162" t="str">
            <v>Jā</v>
          </cell>
          <cell r="AB162" t="str">
            <v>Jā</v>
          </cell>
          <cell r="AC162" t="str">
            <v>Jā</v>
          </cell>
          <cell r="AE162">
            <v>2</v>
          </cell>
          <cell r="AG162">
            <v>2</v>
          </cell>
          <cell r="AI162">
            <v>10</v>
          </cell>
          <cell r="AK162">
            <v>10</v>
          </cell>
          <cell r="AM162">
            <v>0</v>
          </cell>
          <cell r="AO162">
            <v>3</v>
          </cell>
          <cell r="AQ162">
            <v>0</v>
          </cell>
        </row>
        <row r="163">
          <cell r="C163" t="str">
            <v>Alojas novada pašvaldība</v>
          </cell>
          <cell r="D163" t="str">
            <v>Energoefektivitātes pasākumu īstenošana BSAC "Zīles" dienesta viesnīcas ēkā</v>
          </cell>
          <cell r="J163">
            <v>524114.82689500001</v>
          </cell>
          <cell r="L163">
            <v>364068.95600000001</v>
          </cell>
          <cell r="M163">
            <v>92.521568000000016</v>
          </cell>
          <cell r="N163">
            <v>7.3279999999999998E-2</v>
          </cell>
          <cell r="Z163" t="str">
            <v>Jā</v>
          </cell>
          <cell r="AA163" t="str">
            <v>Jā</v>
          </cell>
          <cell r="AB163" t="str">
            <v>Jā</v>
          </cell>
          <cell r="AC163" t="str">
            <v>Jā</v>
          </cell>
          <cell r="AE163">
            <v>8</v>
          </cell>
          <cell r="AG163">
            <v>8</v>
          </cell>
          <cell r="AI163">
            <v>4</v>
          </cell>
          <cell r="AK163">
            <v>3</v>
          </cell>
          <cell r="AM163">
            <v>0</v>
          </cell>
          <cell r="AO163">
            <v>3</v>
          </cell>
          <cell r="AQ163">
            <v>0</v>
          </cell>
        </row>
        <row r="164">
          <cell r="C164" t="str">
            <v>Rucavas novada pašvaldība</v>
          </cell>
          <cell r="D164" t="str">
            <v>Pirmskolas izglītības iestādes un Dunikas pagasta pārvaldes ēkas siltināšana</v>
          </cell>
          <cell r="J164">
            <v>123500</v>
          </cell>
          <cell r="L164">
            <v>78241.01400000001</v>
          </cell>
          <cell r="M164">
            <v>20.655320000000028</v>
          </cell>
          <cell r="N164">
            <v>0</v>
          </cell>
          <cell r="Z164" t="str">
            <v>Jā</v>
          </cell>
          <cell r="AA164" t="str">
            <v>Jā</v>
          </cell>
          <cell r="AB164" t="str">
            <v>Jā</v>
          </cell>
          <cell r="AC164" t="str">
            <v>Jā</v>
          </cell>
          <cell r="AE164">
            <v>8</v>
          </cell>
          <cell r="AG164">
            <v>8</v>
          </cell>
          <cell r="AI164">
            <v>4</v>
          </cell>
          <cell r="AK164">
            <v>6</v>
          </cell>
          <cell r="AM164">
            <v>0</v>
          </cell>
          <cell r="AO164">
            <v>0</v>
          </cell>
          <cell r="AQ164">
            <v>0</v>
          </cell>
        </row>
        <row r="165">
          <cell r="C165" t="str">
            <v>Aizputes novada pašvaldība</v>
          </cell>
          <cell r="D165" t="str">
            <v>Energoefektivitātes paaugstināšanu Kazdangas pagasta pārvaldes ēkā</v>
          </cell>
          <cell r="J165">
            <v>63700</v>
          </cell>
          <cell r="L165">
            <v>38024.298000000003</v>
          </cell>
          <cell r="M165">
            <v>10.038521999999999</v>
          </cell>
          <cell r="N165">
            <v>0</v>
          </cell>
          <cell r="Z165" t="str">
            <v>Jā</v>
          </cell>
          <cell r="AA165" t="str">
            <v>Jā</v>
          </cell>
          <cell r="AB165" t="str">
            <v>Jā</v>
          </cell>
          <cell r="AC165" t="str">
            <v>Jā</v>
          </cell>
          <cell r="AE165">
            <v>6</v>
          </cell>
          <cell r="AG165">
            <v>8</v>
          </cell>
          <cell r="AI165">
            <v>2</v>
          </cell>
          <cell r="AK165">
            <v>10</v>
          </cell>
          <cell r="AM165">
            <v>0</v>
          </cell>
          <cell r="AO165">
            <v>0</v>
          </cell>
          <cell r="AQ165">
            <v>0</v>
          </cell>
        </row>
        <row r="166">
          <cell r="C166" t="str">
            <v>Raunas novada pašvaldība</v>
          </cell>
          <cell r="D166" t="str">
            <v>Energoefektivitātes paaugstināšana Raunas novada domei piederošajā skolas un muzeja ēkā Dīķa ielā 3, Raunā</v>
          </cell>
          <cell r="J166">
            <v>320000</v>
          </cell>
          <cell r="L166">
            <v>181256.796</v>
          </cell>
          <cell r="M166">
            <v>37.370429999999999</v>
          </cell>
          <cell r="N166">
            <v>0</v>
          </cell>
          <cell r="Z166" t="str">
            <v>Jā</v>
          </cell>
          <cell r="AA166" t="str">
            <v>Jā</v>
          </cell>
          <cell r="AB166" t="str">
            <v>Jā</v>
          </cell>
          <cell r="AC166" t="str">
            <v>Jā</v>
          </cell>
          <cell r="AE166">
            <v>6</v>
          </cell>
          <cell r="AG166">
            <v>2</v>
          </cell>
          <cell r="AI166">
            <v>8</v>
          </cell>
          <cell r="AK166">
            <v>10</v>
          </cell>
          <cell r="AM166">
            <v>0</v>
          </cell>
          <cell r="AO166">
            <v>0</v>
          </cell>
          <cell r="AQ166">
            <v>0</v>
          </cell>
        </row>
        <row r="167">
          <cell r="C167" t="str">
            <v>Pļaviņu novada pašvaldība</v>
          </cell>
          <cell r="D167" t="str">
            <v>Pļaviņu novada pašvaldības strukturvienību ēkas  ,,Pagastmāja", Pļaviņu novadā energoefektivitātes paaugstināšana</v>
          </cell>
          <cell r="J167">
            <v>143642.07999999999</v>
          </cell>
          <cell r="L167">
            <v>79198.925000000003</v>
          </cell>
          <cell r="M167">
            <v>20.911484999999995</v>
          </cell>
          <cell r="N167">
            <v>0</v>
          </cell>
          <cell r="Z167" t="str">
            <v>Jā</v>
          </cell>
          <cell r="AA167" t="str">
            <v>Jā</v>
          </cell>
          <cell r="AB167" t="str">
            <v>Jā</v>
          </cell>
          <cell r="AC167" t="str">
            <v>Jā</v>
          </cell>
          <cell r="AE167">
            <v>6</v>
          </cell>
          <cell r="AG167">
            <v>6</v>
          </cell>
          <cell r="AI167">
            <v>8</v>
          </cell>
          <cell r="AK167">
            <v>6</v>
          </cell>
          <cell r="AM167">
            <v>0</v>
          </cell>
          <cell r="AO167">
            <v>0</v>
          </cell>
          <cell r="AQ167">
            <v>0</v>
          </cell>
        </row>
        <row r="168">
          <cell r="C168" t="str">
            <v>Jaunpils novada pašvaldība</v>
          </cell>
          <cell r="D168" t="str">
            <v>Sekmēt energoefektivitātes paaugstināšanu pašvaldības ēkā</v>
          </cell>
          <cell r="J168">
            <v>197200</v>
          </cell>
          <cell r="L168">
            <v>141529.272</v>
          </cell>
          <cell r="M168">
            <v>37.44173</v>
          </cell>
          <cell r="N168">
            <v>0</v>
          </cell>
          <cell r="Z168" t="str">
            <v>Jā</v>
          </cell>
          <cell r="AA168" t="str">
            <v>Jā</v>
          </cell>
          <cell r="AB168" t="str">
            <v>Jā</v>
          </cell>
          <cell r="AC168" t="str">
            <v>Jā</v>
          </cell>
          <cell r="AE168">
            <v>8</v>
          </cell>
          <cell r="AG168">
            <v>10</v>
          </cell>
          <cell r="AI168">
            <v>4</v>
          </cell>
          <cell r="AK168">
            <v>3</v>
          </cell>
          <cell r="AM168">
            <v>0</v>
          </cell>
          <cell r="AO168">
            <v>0</v>
          </cell>
          <cell r="AQ168">
            <v>0</v>
          </cell>
        </row>
        <row r="169">
          <cell r="C169" t="str">
            <v>Viesītes novada pašvaldība</v>
          </cell>
          <cell r="D169" t="str">
            <v>Energoefektivitātes pasākumu īstenošana Viesītes vidusskolā</v>
          </cell>
          <cell r="J169">
            <v>470973.80550000002</v>
          </cell>
          <cell r="L169">
            <v>219549</v>
          </cell>
          <cell r="M169">
            <v>52.899000000000008</v>
          </cell>
          <cell r="N169">
            <v>1.8280000000000001E-2</v>
          </cell>
          <cell r="Z169" t="str">
            <v>Jā</v>
          </cell>
          <cell r="AA169" t="str">
            <v>Jā</v>
          </cell>
          <cell r="AB169" t="str">
            <v>Jā</v>
          </cell>
          <cell r="AC169" t="str">
            <v>Jā</v>
          </cell>
          <cell r="AE169">
            <v>2</v>
          </cell>
          <cell r="AG169">
            <v>2</v>
          </cell>
          <cell r="AI169">
            <v>2</v>
          </cell>
          <cell r="AK169">
            <v>6</v>
          </cell>
          <cell r="AM169">
            <v>0</v>
          </cell>
          <cell r="AO169">
            <v>3</v>
          </cell>
          <cell r="AQ169">
            <v>10</v>
          </cell>
        </row>
        <row r="170">
          <cell r="C170" t="str">
            <v>Burtnieku novada pašvaldība</v>
          </cell>
          <cell r="D170" t="str">
            <v>Energoefektivitātes pasākumu īstenošana Burtnieku novada Vecates pagasta pārvaldes ēkā</v>
          </cell>
          <cell r="J170">
            <v>77715.585000000006</v>
          </cell>
          <cell r="L170">
            <v>41059.963999999993</v>
          </cell>
          <cell r="M170">
            <v>10.271449</v>
          </cell>
          <cell r="N170">
            <v>0</v>
          </cell>
          <cell r="Z170" t="str">
            <v>Jā</v>
          </cell>
          <cell r="AA170" t="str">
            <v>Jā</v>
          </cell>
          <cell r="AB170" t="str">
            <v>Jā</v>
          </cell>
          <cell r="AC170" t="str">
            <v>Jā</v>
          </cell>
          <cell r="AE170">
            <v>4</v>
          </cell>
          <cell r="AG170">
            <v>4</v>
          </cell>
          <cell r="AI170">
            <v>6</v>
          </cell>
          <cell r="AK170">
            <v>10</v>
          </cell>
          <cell r="AM170">
            <v>0</v>
          </cell>
          <cell r="AO170">
            <v>0</v>
          </cell>
          <cell r="AQ170">
            <v>0</v>
          </cell>
        </row>
        <row r="171">
          <cell r="C171" t="str">
            <v>Stopiņu novada pašvaldības aģentūra "Saimnieks"</v>
          </cell>
          <cell r="D171" t="str">
            <v>Energoefektivitātes paaugstināšana Stopiņu novada, Ulbrokas iestāžu ēkā</v>
          </cell>
          <cell r="J171">
            <v>214000</v>
          </cell>
          <cell r="L171">
            <v>166231.80000000005</v>
          </cell>
          <cell r="M171">
            <v>33.754880000000036</v>
          </cell>
          <cell r="N171">
            <v>0</v>
          </cell>
          <cell r="Z171" t="str">
            <v>Jā</v>
          </cell>
          <cell r="AA171" t="str">
            <v>Jā</v>
          </cell>
          <cell r="AB171" t="str">
            <v>Jā</v>
          </cell>
          <cell r="AC171" t="str">
            <v>Jā</v>
          </cell>
          <cell r="AE171">
            <v>10</v>
          </cell>
          <cell r="AG171">
            <v>8</v>
          </cell>
          <cell r="AI171">
            <v>2</v>
          </cell>
          <cell r="AK171">
            <v>3</v>
          </cell>
          <cell r="AM171">
            <v>0</v>
          </cell>
          <cell r="AO171">
            <v>0</v>
          </cell>
          <cell r="AQ171">
            <v>0</v>
          </cell>
        </row>
        <row r="172">
          <cell r="C172" t="str">
            <v>Auces novada pašvaldība</v>
          </cell>
          <cell r="D172" t="str">
            <v>Energoefektivitātes pasākumu īstenošana Auces vidusskolas ēkā</v>
          </cell>
          <cell r="J172">
            <v>685253.71706000005</v>
          </cell>
          <cell r="L172">
            <v>416876.71999999991</v>
          </cell>
          <cell r="M172">
            <v>75.527160000000265</v>
          </cell>
          <cell r="N172">
            <v>1.8280000000000001E-2</v>
          </cell>
          <cell r="Z172" t="str">
            <v>Jā</v>
          </cell>
          <cell r="AA172" t="str">
            <v>Jā</v>
          </cell>
          <cell r="AB172" t="str">
            <v>Jā</v>
          </cell>
          <cell r="AC172" t="str">
            <v>Jā</v>
          </cell>
          <cell r="AE172">
            <v>6</v>
          </cell>
          <cell r="AG172">
            <v>2</v>
          </cell>
          <cell r="AI172">
            <v>4</v>
          </cell>
          <cell r="AK172">
            <v>3</v>
          </cell>
          <cell r="AM172">
            <v>0</v>
          </cell>
          <cell r="AO172">
            <v>3</v>
          </cell>
          <cell r="AQ172">
            <v>5</v>
          </cell>
        </row>
        <row r="173">
          <cell r="C173" t="str">
            <v>Inčukalna novada pašvaldība</v>
          </cell>
          <cell r="D173" t="str">
            <v>Energoefektivitātes paaugstināšana pašvaldības ēkā</v>
          </cell>
          <cell r="J173">
            <v>120000</v>
          </cell>
          <cell r="L173">
            <v>82022.400000000009</v>
          </cell>
          <cell r="M173">
            <v>14.064000000000018</v>
          </cell>
          <cell r="N173">
            <v>0</v>
          </cell>
          <cell r="Z173" t="str">
            <v>Jā</v>
          </cell>
          <cell r="AA173" t="str">
            <v>Jā</v>
          </cell>
          <cell r="AB173" t="str">
            <v>Jā</v>
          </cell>
          <cell r="AC173" t="str">
            <v>Jā</v>
          </cell>
          <cell r="AE173">
            <v>8</v>
          </cell>
          <cell r="AG173">
            <v>2</v>
          </cell>
          <cell r="AI173">
            <v>6</v>
          </cell>
          <cell r="AK173">
            <v>6</v>
          </cell>
          <cell r="AM173">
            <v>0</v>
          </cell>
          <cell r="AO173">
            <v>0</v>
          </cell>
          <cell r="AQ173">
            <v>0</v>
          </cell>
        </row>
        <row r="174">
          <cell r="C174" t="str">
            <v>Ikšķiles novada pašvaldība</v>
          </cell>
          <cell r="D174" t="str">
            <v>Energoefektivitātes paaugstināšana Ikšķiles novada pašvaldības administratīvajā ēkā</v>
          </cell>
          <cell r="J174">
            <v>359844.13</v>
          </cell>
          <cell r="L174">
            <v>222257.75350000002</v>
          </cell>
          <cell r="M174">
            <v>39.92779130000001</v>
          </cell>
          <cell r="N174">
            <v>0</v>
          </cell>
          <cell r="Z174" t="str">
            <v>Jā</v>
          </cell>
          <cell r="AA174" t="str">
            <v>Jā</v>
          </cell>
          <cell r="AB174" t="str">
            <v>Jā</v>
          </cell>
          <cell r="AC174" t="str">
            <v>Jā</v>
          </cell>
          <cell r="AE174">
            <v>6</v>
          </cell>
          <cell r="AG174">
            <v>2</v>
          </cell>
          <cell r="AI174">
            <v>8</v>
          </cell>
          <cell r="AK174">
            <v>6</v>
          </cell>
          <cell r="AM174">
            <v>0</v>
          </cell>
          <cell r="AO174">
            <v>0</v>
          </cell>
          <cell r="AQ174">
            <v>0</v>
          </cell>
        </row>
        <row r="175">
          <cell r="C175" t="str">
            <v>Krāslavas novada pašvaldība</v>
          </cell>
          <cell r="D175" t="str">
            <v>Krāslavas novada pašvaldības ēkas Artilērijas ielā 4, Krāslavā energoefektivitātes paaugstināšana</v>
          </cell>
          <cell r="J175">
            <v>202340</v>
          </cell>
          <cell r="L175">
            <v>113966.48200000002</v>
          </cell>
          <cell r="M175">
            <v>22.304141999999999</v>
          </cell>
          <cell r="N175">
            <v>0</v>
          </cell>
          <cell r="Z175" t="str">
            <v>Jā</v>
          </cell>
          <cell r="AA175" t="str">
            <v>Jā</v>
          </cell>
          <cell r="AB175" t="str">
            <v>Jā</v>
          </cell>
          <cell r="AC175" t="str">
            <v>Jā</v>
          </cell>
          <cell r="AE175">
            <v>6</v>
          </cell>
          <cell r="AG175">
            <v>2</v>
          </cell>
          <cell r="AI175">
            <v>4</v>
          </cell>
          <cell r="AK175">
            <v>10</v>
          </cell>
          <cell r="AM175">
            <v>0</v>
          </cell>
          <cell r="AO175">
            <v>0</v>
          </cell>
          <cell r="AQ175">
            <v>0</v>
          </cell>
        </row>
        <row r="176">
          <cell r="C176" t="str">
            <v>Kandavas novada pašvaldība</v>
          </cell>
          <cell r="D176" t="str">
            <v>Zantes kultūras nama energoefektivitātes paaugstināšana</v>
          </cell>
          <cell r="J176">
            <v>197455</v>
          </cell>
          <cell r="L176">
            <v>110358.83999999998</v>
          </cell>
          <cell r="M176">
            <v>26.248200000000004</v>
          </cell>
          <cell r="N176">
            <v>0</v>
          </cell>
          <cell r="Z176" t="str">
            <v>Jā</v>
          </cell>
          <cell r="AA176" t="str">
            <v>Jā</v>
          </cell>
          <cell r="AB176" t="str">
            <v>Jā</v>
          </cell>
          <cell r="AC176" t="str">
            <v>Jā</v>
          </cell>
          <cell r="AE176">
            <v>6</v>
          </cell>
          <cell r="AG176">
            <v>4</v>
          </cell>
          <cell r="AI176">
            <v>6</v>
          </cell>
          <cell r="AK176">
            <v>6</v>
          </cell>
          <cell r="AM176">
            <v>0</v>
          </cell>
          <cell r="AO176">
            <v>0</v>
          </cell>
          <cell r="AQ176">
            <v>0</v>
          </cell>
        </row>
        <row r="177">
          <cell r="C177" t="str">
            <v>Strenču novada pašvaldība</v>
          </cell>
          <cell r="D177" t="str">
            <v>Energoefektivitātes paaugstināšana Strenču pirmskolas izglītības iestādes ēkā</v>
          </cell>
          <cell r="J177">
            <v>47600</v>
          </cell>
          <cell r="L177">
            <v>26252.786000000004</v>
          </cell>
          <cell r="M177">
            <v>6.9294400000000014</v>
          </cell>
          <cell r="N177">
            <v>0</v>
          </cell>
          <cell r="Z177" t="str">
            <v>Jā</v>
          </cell>
          <cell r="AA177" t="str">
            <v>Jā</v>
          </cell>
          <cell r="AB177" t="str">
            <v>Jā</v>
          </cell>
          <cell r="AC177" t="str">
            <v>Jā</v>
          </cell>
          <cell r="AE177">
            <v>6</v>
          </cell>
          <cell r="AG177">
            <v>6</v>
          </cell>
          <cell r="AI177">
            <v>4</v>
          </cell>
          <cell r="AK177">
            <v>6</v>
          </cell>
          <cell r="AM177">
            <v>0</v>
          </cell>
          <cell r="AO177">
            <v>0</v>
          </cell>
          <cell r="AQ177">
            <v>0</v>
          </cell>
        </row>
        <row r="178">
          <cell r="C178" t="str">
            <v>Kuldīgas novada pašvaldība</v>
          </cell>
          <cell r="D178" t="str">
            <v>Kuldīgas mākslas skolas ēkas energoefektivitātes uzlabošana Pētera ielā 5, Kuldīgā, Kuldīgas novadā</v>
          </cell>
          <cell r="J178">
            <v>50011.140399999997</v>
          </cell>
          <cell r="L178">
            <v>27238.750000000004</v>
          </cell>
          <cell r="M178">
            <v>5.527499999999999</v>
          </cell>
          <cell r="N178">
            <v>0</v>
          </cell>
          <cell r="Z178" t="str">
            <v>Jā</v>
          </cell>
          <cell r="AA178" t="str">
            <v>Jā</v>
          </cell>
          <cell r="AB178" t="str">
            <v>Jā</v>
          </cell>
          <cell r="AC178" t="str">
            <v>Jā</v>
          </cell>
          <cell r="AE178">
            <v>4</v>
          </cell>
          <cell r="AG178">
            <v>2</v>
          </cell>
          <cell r="AI178">
            <v>0</v>
          </cell>
          <cell r="AK178">
            <v>6</v>
          </cell>
          <cell r="AM178">
            <v>0</v>
          </cell>
          <cell r="AO178">
            <v>0</v>
          </cell>
          <cell r="AQ178">
            <v>10</v>
          </cell>
        </row>
        <row r="179">
          <cell r="C179" t="str">
            <v>Rojas novada pašvaldība</v>
          </cell>
          <cell r="D179" t="str">
            <v>Energoefektivitātes paaugstināšana Rojupes pirmsskolas izglītības iestādes „Saulespuķe” ēkā</v>
          </cell>
          <cell r="J179">
            <v>323500</v>
          </cell>
          <cell r="L179">
            <v>153049.23399999994</v>
          </cell>
          <cell r="M179">
            <v>41.819153999999997</v>
          </cell>
          <cell r="N179">
            <v>0</v>
          </cell>
          <cell r="Z179" t="str">
            <v>Jā</v>
          </cell>
          <cell r="AA179" t="str">
            <v>Jā</v>
          </cell>
          <cell r="AB179" t="str">
            <v>Jā</v>
          </cell>
          <cell r="AC179" t="str">
            <v>Jā</v>
          </cell>
          <cell r="AE179">
            <v>2</v>
          </cell>
          <cell r="AG179">
            <v>4</v>
          </cell>
          <cell r="AI179">
            <v>6</v>
          </cell>
          <cell r="AK179">
            <v>10</v>
          </cell>
          <cell r="AM179">
            <v>0</v>
          </cell>
          <cell r="AO179">
            <v>0</v>
          </cell>
          <cell r="AQ179">
            <v>0</v>
          </cell>
        </row>
        <row r="180">
          <cell r="C180" t="str">
            <v>Pārgaujas novada pašvaldība</v>
          </cell>
          <cell r="D180" t="str">
            <v>Straupes sporta zāles energoefektivitātes paaugstināšanas pasākumi</v>
          </cell>
          <cell r="J180">
            <v>220000</v>
          </cell>
          <cell r="L180">
            <v>98172.62</v>
          </cell>
          <cell r="M180">
            <v>24.315200000000004</v>
          </cell>
          <cell r="N180">
            <v>0</v>
          </cell>
          <cell r="Z180" t="str">
            <v>Jā</v>
          </cell>
          <cell r="AA180" t="str">
            <v>Jā</v>
          </cell>
          <cell r="AB180" t="str">
            <v>Jā</v>
          </cell>
          <cell r="AC180" t="str">
            <v>Jā</v>
          </cell>
          <cell r="AE180">
            <v>2</v>
          </cell>
          <cell r="AG180">
            <v>2</v>
          </cell>
          <cell r="AI180">
            <v>2</v>
          </cell>
          <cell r="AK180">
            <v>6</v>
          </cell>
          <cell r="AM180">
            <v>0</v>
          </cell>
          <cell r="AO180">
            <v>0</v>
          </cell>
          <cell r="AQ180">
            <v>10</v>
          </cell>
        </row>
        <row r="181">
          <cell r="C181" t="str">
            <v>Jaunpiebalgas novada pašvaldība</v>
          </cell>
          <cell r="D181" t="str">
            <v>Energoefektivitātes paaugstināšana Piebalgas pamatskolā</v>
          </cell>
          <cell r="J181">
            <v>313000</v>
          </cell>
          <cell r="L181">
            <v>138306.74699999997</v>
          </cell>
          <cell r="M181">
            <v>47.571881999999995</v>
          </cell>
          <cell r="N181">
            <v>0</v>
          </cell>
          <cell r="Z181" t="str">
            <v>Jā</v>
          </cell>
          <cell r="AA181" t="str">
            <v>Jā</v>
          </cell>
          <cell r="AB181" t="str">
            <v>Jā</v>
          </cell>
          <cell r="AC181" t="str">
            <v>Jā</v>
          </cell>
          <cell r="AE181">
            <v>2</v>
          </cell>
          <cell r="AG181">
            <v>6</v>
          </cell>
          <cell r="AI181">
            <v>4</v>
          </cell>
          <cell r="AK181">
            <v>10</v>
          </cell>
          <cell r="AM181">
            <v>0</v>
          </cell>
          <cell r="AO181">
            <v>0</v>
          </cell>
          <cell r="AQ181">
            <v>0</v>
          </cell>
        </row>
        <row r="182">
          <cell r="C182" t="str">
            <v>Ķekavas novada pašvaldība</v>
          </cell>
          <cell r="D182" t="str">
            <v xml:space="preserve">Energoefektivitātes uzlabošana pirmsskolas izglītības iestādē “Zvaigznīte”, Valdlaučos, Ķekavas pagastā, Ķekavas novadā </v>
          </cell>
          <cell r="J182">
            <v>268913</v>
          </cell>
          <cell r="L182">
            <v>235321.92</v>
          </cell>
          <cell r="M182">
            <v>35.385660000000009</v>
          </cell>
          <cell r="N182">
            <v>0</v>
          </cell>
          <cell r="Z182" t="str">
            <v>Jā</v>
          </cell>
          <cell r="AA182" t="str">
            <v>Jā</v>
          </cell>
          <cell r="AB182" t="str">
            <v>Jā</v>
          </cell>
          <cell r="AC182" t="str">
            <v>Jā</v>
          </cell>
          <cell r="AE182">
            <v>10</v>
          </cell>
          <cell r="AG182">
            <v>4</v>
          </cell>
          <cell r="AI182">
            <v>2</v>
          </cell>
          <cell r="AK182">
            <v>0</v>
          </cell>
          <cell r="AM182">
            <v>5</v>
          </cell>
          <cell r="AO182">
            <v>0</v>
          </cell>
          <cell r="AQ182">
            <v>0</v>
          </cell>
        </row>
        <row r="183">
          <cell r="C183" t="str">
            <v>Bauskas novada pašvaldība</v>
          </cell>
          <cell r="D183" t="str">
            <v xml:space="preserve">Bauskas pilsētas pamatskolas energoefektivitātes pasākumu ieviešana </v>
          </cell>
          <cell r="J183">
            <v>351240</v>
          </cell>
          <cell r="L183">
            <v>230534.48599999995</v>
          </cell>
          <cell r="M183">
            <v>55.318614000000011</v>
          </cell>
          <cell r="N183">
            <v>0</v>
          </cell>
          <cell r="Z183" t="str">
            <v>Jā</v>
          </cell>
          <cell r="AA183" t="str">
            <v>Jā</v>
          </cell>
          <cell r="AB183" t="str">
            <v>Jā</v>
          </cell>
          <cell r="AC183" t="str">
            <v>Jā</v>
          </cell>
          <cell r="AE183">
            <v>8</v>
          </cell>
          <cell r="AG183">
            <v>8</v>
          </cell>
          <cell r="AI183">
            <v>2</v>
          </cell>
          <cell r="AK183">
            <v>3</v>
          </cell>
          <cell r="AM183">
            <v>0</v>
          </cell>
          <cell r="AO183">
            <v>0</v>
          </cell>
          <cell r="AQ183">
            <v>0</v>
          </cell>
        </row>
        <row r="184">
          <cell r="C184" t="str">
            <v xml:space="preserve">Mērsraga novada pašvaldība </v>
          </cell>
          <cell r="D184" t="str">
            <v>Energoefektivitātes uzlabošanas pasākumi Mērsraga novada Krīzes centra ēkā</v>
          </cell>
          <cell r="J184">
            <v>36000</v>
          </cell>
          <cell r="L184">
            <v>20115.139999999996</v>
          </cell>
          <cell r="M184">
            <v>4.9748199999999985</v>
          </cell>
          <cell r="N184">
            <v>0</v>
          </cell>
          <cell r="Z184" t="str">
            <v>Jā</v>
          </cell>
          <cell r="AA184" t="str">
            <v>Jā</v>
          </cell>
          <cell r="AB184" t="str">
            <v>Jā</v>
          </cell>
          <cell r="AC184" t="str">
            <v>Jā</v>
          </cell>
          <cell r="AE184">
            <v>6</v>
          </cell>
          <cell r="AG184">
            <v>6</v>
          </cell>
          <cell r="AI184">
            <v>6</v>
          </cell>
          <cell r="AK184">
            <v>3</v>
          </cell>
          <cell r="AM184">
            <v>0</v>
          </cell>
          <cell r="AO184">
            <v>0</v>
          </cell>
          <cell r="AQ184">
            <v>0</v>
          </cell>
        </row>
        <row r="185">
          <cell r="C185" t="str">
            <v>Bauskas novada pašvaldība</v>
          </cell>
          <cell r="D185" t="str">
            <v>Bauskas 2.vidusskolas energoefektivitātes pasākumu ieviešana</v>
          </cell>
          <cell r="J185">
            <v>523180</v>
          </cell>
          <cell r="L185">
            <v>373954.647</v>
          </cell>
          <cell r="M185">
            <v>74.546229000000011</v>
          </cell>
          <cell r="N185">
            <v>1.6E-2</v>
          </cell>
          <cell r="Z185" t="str">
            <v>Jā</v>
          </cell>
          <cell r="AA185" t="str">
            <v>Jā</v>
          </cell>
          <cell r="AB185" t="str">
            <v>Jā</v>
          </cell>
          <cell r="AC185" t="str">
            <v>Jā</v>
          </cell>
          <cell r="AE185">
            <v>8</v>
          </cell>
          <cell r="AG185">
            <v>6</v>
          </cell>
          <cell r="AI185">
            <v>0</v>
          </cell>
          <cell r="AK185">
            <v>3</v>
          </cell>
          <cell r="AM185">
            <v>0</v>
          </cell>
          <cell r="AO185">
            <v>3</v>
          </cell>
          <cell r="AQ185">
            <v>0</v>
          </cell>
        </row>
        <row r="186">
          <cell r="C186" t="str">
            <v>Ozolnieku novada pašvaldība</v>
          </cell>
          <cell r="D186" t="str">
            <v>Energoefektivitātes paaugstināšana Ozolnieku sporta centra ēkai</v>
          </cell>
          <cell r="J186">
            <v>142986.88949999999</v>
          </cell>
          <cell r="L186">
            <v>83870.765999999989</v>
          </cell>
          <cell r="M186">
            <v>31.637052000000004</v>
          </cell>
          <cell r="N186">
            <v>0</v>
          </cell>
          <cell r="Z186" t="str">
            <v>Jā</v>
          </cell>
          <cell r="AA186" t="str">
            <v>Jā</v>
          </cell>
          <cell r="AB186" t="str">
            <v>Jā</v>
          </cell>
          <cell r="AC186" t="str">
            <v>Jā</v>
          </cell>
          <cell r="AE186">
            <v>6</v>
          </cell>
          <cell r="AG186">
            <v>10</v>
          </cell>
          <cell r="AI186">
            <v>4</v>
          </cell>
          <cell r="AK186">
            <v>0</v>
          </cell>
          <cell r="AM186">
            <v>0</v>
          </cell>
          <cell r="AO186">
            <v>0</v>
          </cell>
          <cell r="AQ186">
            <v>0</v>
          </cell>
        </row>
        <row r="187">
          <cell r="C187" t="str">
            <v>Ventspils novada pašvaldība</v>
          </cell>
          <cell r="D187" t="str">
            <v>Energoefektivitātes paaugstināšana Ventspils novada Piltenes pilsētas pirmsskolas izglītības iestādē "Taurenītis"</v>
          </cell>
          <cell r="J187">
            <v>157619.92000000001</v>
          </cell>
          <cell r="L187">
            <v>87874.800000000032</v>
          </cell>
          <cell r="M187">
            <v>22.203479999999999</v>
          </cell>
          <cell r="N187">
            <v>5.0000000000000001E-3</v>
          </cell>
          <cell r="Z187" t="str">
            <v>Jā</v>
          </cell>
          <cell r="AA187" t="str">
            <v>Jā</v>
          </cell>
          <cell r="AB187" t="str">
            <v>Jā</v>
          </cell>
          <cell r="AC187" t="str">
            <v>Jā</v>
          </cell>
          <cell r="AE187">
            <v>6</v>
          </cell>
          <cell r="AG187">
            <v>6</v>
          </cell>
          <cell r="AI187">
            <v>2</v>
          </cell>
          <cell r="AK187">
            <v>3</v>
          </cell>
          <cell r="AM187">
            <v>0</v>
          </cell>
          <cell r="AO187">
            <v>3</v>
          </cell>
          <cell r="AQ187">
            <v>0</v>
          </cell>
        </row>
        <row r="188">
          <cell r="C188" t="str">
            <v>Rūjienas novada pašvaldība</v>
          </cell>
          <cell r="D188" t="str">
            <v>Energoefektivitātes pasākumu īstenošana Rūjienas novada daudzfunkcionālajā ēkā</v>
          </cell>
          <cell r="J188">
            <v>127501.4875</v>
          </cell>
          <cell r="L188">
            <v>70456.902000000016</v>
          </cell>
          <cell r="M188">
            <v>16.174220000000002</v>
          </cell>
          <cell r="N188">
            <v>0</v>
          </cell>
          <cell r="Z188" t="str">
            <v>Jā</v>
          </cell>
          <cell r="AA188" t="str">
            <v>Jā</v>
          </cell>
          <cell r="AB188" t="str">
            <v>Jā</v>
          </cell>
          <cell r="AC188" t="str">
            <v>Jā</v>
          </cell>
          <cell r="AE188">
            <v>6</v>
          </cell>
          <cell r="AG188">
            <v>4</v>
          </cell>
          <cell r="AI188">
            <v>0</v>
          </cell>
          <cell r="AK188">
            <v>10</v>
          </cell>
          <cell r="AM188">
            <v>0</v>
          </cell>
          <cell r="AO188">
            <v>0</v>
          </cell>
          <cell r="AQ188">
            <v>0</v>
          </cell>
        </row>
        <row r="189">
          <cell r="C189" t="str">
            <v>Vecumnieku novada pašvaldība</v>
          </cell>
          <cell r="D189" t="str">
            <v>Energoefektivitātes paaugstināšanas pasākumi Vecumnieku vidusskolas ēkā</v>
          </cell>
          <cell r="J189">
            <v>391284.1</v>
          </cell>
          <cell r="L189">
            <v>207473.43999999994</v>
          </cell>
          <cell r="M189">
            <v>43.323343999999992</v>
          </cell>
          <cell r="N189">
            <v>0</v>
          </cell>
          <cell r="Z189" t="str">
            <v>Jā</v>
          </cell>
          <cell r="AA189" t="str">
            <v>Jā</v>
          </cell>
          <cell r="AB189" t="str">
            <v>Jā</v>
          </cell>
          <cell r="AC189" t="str">
            <v>Jā</v>
          </cell>
          <cell r="AE189">
            <v>4</v>
          </cell>
          <cell r="AG189">
            <v>2</v>
          </cell>
          <cell r="AI189">
            <v>4</v>
          </cell>
          <cell r="AK189">
            <v>10</v>
          </cell>
          <cell r="AM189">
            <v>0</v>
          </cell>
          <cell r="AO189">
            <v>0</v>
          </cell>
          <cell r="AQ189">
            <v>0</v>
          </cell>
        </row>
        <row r="190">
          <cell r="C190" t="str">
            <v>Rojas novada pašvaldība</v>
          </cell>
          <cell r="D190" t="str">
            <v>Energoefektivitātes paaugstināšana Rojas Mūzikas un mākslas skolas ēkā</v>
          </cell>
          <cell r="J190">
            <v>51200</v>
          </cell>
          <cell r="L190">
            <v>26964.322999999993</v>
          </cell>
          <cell r="M190">
            <v>5.6663959999999989</v>
          </cell>
          <cell r="N190">
            <v>0</v>
          </cell>
          <cell r="Z190" t="str">
            <v>Jā</v>
          </cell>
          <cell r="AA190" t="str">
            <v>Jā</v>
          </cell>
          <cell r="AB190" t="str">
            <v>Jā</v>
          </cell>
          <cell r="AC190" t="str">
            <v>Jā</v>
          </cell>
          <cell r="AE190">
            <v>4</v>
          </cell>
          <cell r="AG190">
            <v>2</v>
          </cell>
          <cell r="AI190">
            <v>4</v>
          </cell>
          <cell r="AK190">
            <v>10</v>
          </cell>
          <cell r="AM190">
            <v>0</v>
          </cell>
          <cell r="AO190">
            <v>0</v>
          </cell>
          <cell r="AQ190">
            <v>0</v>
          </cell>
        </row>
        <row r="191">
          <cell r="C191" t="str">
            <v>Krāslavas novada pašvaldība</v>
          </cell>
          <cell r="D191" t="str">
            <v>Krāslavas novada pašvaldības ēkas Skolas ielā 7, Krāslavā energoefektivitātes paaugstināšana</v>
          </cell>
          <cell r="J191">
            <v>278100</v>
          </cell>
          <cell r="L191">
            <v>135342.43499999997</v>
          </cell>
          <cell r="M191">
            <v>35.965424999999996</v>
          </cell>
          <cell r="N191">
            <v>0</v>
          </cell>
          <cell r="Z191" t="str">
            <v>Jā</v>
          </cell>
          <cell r="AA191" t="str">
            <v>Jā</v>
          </cell>
          <cell r="AB191" t="str">
            <v>Jā</v>
          </cell>
          <cell r="AC191" t="str">
            <v>Jā</v>
          </cell>
          <cell r="AE191">
            <v>4</v>
          </cell>
          <cell r="AG191">
            <v>4</v>
          </cell>
          <cell r="AI191">
            <v>2</v>
          </cell>
          <cell r="AK191">
            <v>10</v>
          </cell>
          <cell r="AM191">
            <v>0</v>
          </cell>
          <cell r="AO191">
            <v>0</v>
          </cell>
          <cell r="AQ191">
            <v>0</v>
          </cell>
        </row>
        <row r="192">
          <cell r="C192" t="str">
            <v>Saulkrastu novada pašvaldība</v>
          </cell>
          <cell r="D192" t="str">
            <v>Energoefektivitātes paaugstināšana Vidzemes jūrmalas Mūzikas un mākslas skolas ēkā Saulkrastos</v>
          </cell>
          <cell r="J192">
            <v>297140</v>
          </cell>
          <cell r="L192">
            <v>133210.573</v>
          </cell>
          <cell r="M192">
            <v>36.627342000000006</v>
          </cell>
          <cell r="N192">
            <v>0</v>
          </cell>
          <cell r="Z192" t="str">
            <v>Jā</v>
          </cell>
          <cell r="AA192" t="str">
            <v>Jā</v>
          </cell>
          <cell r="AB192" t="str">
            <v>Jā</v>
          </cell>
          <cell r="AC192" t="str">
            <v>Jā</v>
          </cell>
          <cell r="AE192">
            <v>2</v>
          </cell>
          <cell r="AG192">
            <v>4</v>
          </cell>
          <cell r="AI192">
            <v>4</v>
          </cell>
          <cell r="AK192">
            <v>10</v>
          </cell>
          <cell r="AM192">
            <v>0</v>
          </cell>
          <cell r="AO192">
            <v>0</v>
          </cell>
          <cell r="AQ192">
            <v>0</v>
          </cell>
        </row>
        <row r="193">
          <cell r="C193" t="str">
            <v>Brocēnu novada pašvaldība</v>
          </cell>
          <cell r="D193" t="str">
            <v>Energoefektivitātes paaugstināšana Brocēnu novada kultūras un izglītības centrā</v>
          </cell>
          <cell r="J193">
            <v>198299</v>
          </cell>
          <cell r="L193">
            <v>129037.60799999999</v>
          </cell>
          <cell r="M193">
            <v>27.337043999999995</v>
          </cell>
          <cell r="N193">
            <v>0</v>
          </cell>
          <cell r="Z193" t="str">
            <v>Jā</v>
          </cell>
          <cell r="AA193" t="str">
            <v>Jā</v>
          </cell>
          <cell r="AB193" t="str">
            <v>Jā</v>
          </cell>
          <cell r="AC193" t="str">
            <v>Jā</v>
          </cell>
          <cell r="AE193">
            <v>8</v>
          </cell>
          <cell r="AG193">
            <v>6</v>
          </cell>
          <cell r="AI193">
            <v>2</v>
          </cell>
          <cell r="AK193">
            <v>3</v>
          </cell>
          <cell r="AM193">
            <v>0</v>
          </cell>
          <cell r="AO193">
            <v>0</v>
          </cell>
          <cell r="AQ193">
            <v>0</v>
          </cell>
        </row>
        <row r="194">
          <cell r="C194" t="str">
            <v>Ozolnieku KSDU SIA</v>
          </cell>
          <cell r="D194" t="str">
            <v>Ēkas Kastaņu ielā 2, Ozolniekos energoefektivitātes paaugstināšana</v>
          </cell>
          <cell r="J194">
            <v>123851.698</v>
          </cell>
          <cell r="L194">
            <v>59123.636000000006</v>
          </cell>
          <cell r="M194">
            <v>26.159848000000004</v>
          </cell>
          <cell r="N194">
            <v>0</v>
          </cell>
          <cell r="Z194" t="str">
            <v>Jā</v>
          </cell>
          <cell r="AA194" t="str">
            <v>Jā</v>
          </cell>
          <cell r="AB194" t="str">
            <v>Jā</v>
          </cell>
          <cell r="AC194" t="str">
            <v>Jā</v>
          </cell>
          <cell r="AE194">
            <v>2</v>
          </cell>
          <cell r="AG194">
            <v>10</v>
          </cell>
          <cell r="AI194">
            <v>4</v>
          </cell>
          <cell r="AK194">
            <v>3</v>
          </cell>
          <cell r="AM194">
            <v>0</v>
          </cell>
          <cell r="AO194">
            <v>0</v>
          </cell>
          <cell r="AQ194">
            <v>0</v>
          </cell>
        </row>
        <row r="195">
          <cell r="C195" t="str">
            <v>Varakļānu novada pašvaldība</v>
          </cell>
          <cell r="D195" t="str">
            <v>Energoefektivitātes paaugstināšana Varakļānu vidusskolas ēkā</v>
          </cell>
          <cell r="J195">
            <v>426000</v>
          </cell>
          <cell r="L195">
            <v>192188.96399999998</v>
          </cell>
          <cell r="M195">
            <v>49.365822000000016</v>
          </cell>
          <cell r="N195">
            <v>0</v>
          </cell>
          <cell r="Z195" t="str">
            <v>Jā</v>
          </cell>
          <cell r="AA195" t="str">
            <v>Jā</v>
          </cell>
          <cell r="AB195" t="str">
            <v>Jā</v>
          </cell>
          <cell r="AC195" t="str">
            <v>Jā</v>
          </cell>
          <cell r="AE195">
            <v>2</v>
          </cell>
          <cell r="AG195">
            <v>2</v>
          </cell>
          <cell r="AI195">
            <v>0</v>
          </cell>
          <cell r="AK195">
            <v>3</v>
          </cell>
          <cell r="AM195">
            <v>0</v>
          </cell>
          <cell r="AO195">
            <v>0</v>
          </cell>
          <cell r="AQ195">
            <v>10</v>
          </cell>
        </row>
        <row r="196">
          <cell r="C196" t="str">
            <v>Valkas novada pašvaldība</v>
          </cell>
          <cell r="D196" t="str">
            <v>Energoefektivitātes paaugstināšana Valkas novada bērnu jauniešu centra "Mice" ēkai</v>
          </cell>
          <cell r="J196">
            <v>167700</v>
          </cell>
          <cell r="L196">
            <v>81666.089999999982</v>
          </cell>
          <cell r="M196">
            <v>18.496610999999998</v>
          </cell>
          <cell r="N196">
            <v>0</v>
          </cell>
          <cell r="Z196" t="str">
            <v>Jā</v>
          </cell>
          <cell r="AA196" t="str">
            <v>Jā</v>
          </cell>
          <cell r="AB196" t="str">
            <v>Jā</v>
          </cell>
          <cell r="AC196" t="str">
            <v>Jā</v>
          </cell>
          <cell r="AE196">
            <v>4</v>
          </cell>
          <cell r="AG196">
            <v>2</v>
          </cell>
          <cell r="AI196">
            <v>4</v>
          </cell>
          <cell r="AK196">
            <v>6</v>
          </cell>
          <cell r="AM196">
            <v>0</v>
          </cell>
          <cell r="AO196">
            <v>0</v>
          </cell>
          <cell r="AQ196">
            <v>0</v>
          </cell>
        </row>
        <row r="197">
          <cell r="C197" t="str">
            <v xml:space="preserve">Jēkabpils novada pašvaldība </v>
          </cell>
          <cell r="D197" t="str">
            <v>Energoefektivitātes paaugstināšana Jēkabpils novada pašvaldības ēkā "Ambulance-Aptieka"</v>
          </cell>
          <cell r="J197">
            <v>144500</v>
          </cell>
          <cell r="L197">
            <v>66775.354999999996</v>
          </cell>
          <cell r="M197">
            <v>18.255020000000002</v>
          </cell>
          <cell r="N197">
            <v>0</v>
          </cell>
          <cell r="Z197" t="str">
            <v>Jā</v>
          </cell>
          <cell r="AA197" t="str">
            <v>Jā</v>
          </cell>
          <cell r="AB197" t="str">
            <v>Jā</v>
          </cell>
          <cell r="AC197" t="str">
            <v>Jā</v>
          </cell>
          <cell r="AE197">
            <v>2</v>
          </cell>
          <cell r="AG197">
            <v>4</v>
          </cell>
          <cell r="AI197">
            <v>4</v>
          </cell>
          <cell r="AK197">
            <v>6</v>
          </cell>
          <cell r="AM197">
            <v>0</v>
          </cell>
          <cell r="AO197">
            <v>0</v>
          </cell>
          <cell r="AQ197">
            <v>0</v>
          </cell>
        </row>
        <row r="198">
          <cell r="C198" t="str">
            <v>Varakļānu novada pašvaldība</v>
          </cell>
          <cell r="D198" t="str">
            <v>Energoefektivitātes paaugstināšana Varakļānu muižas pilī</v>
          </cell>
          <cell r="J198">
            <v>130920</v>
          </cell>
          <cell r="L198">
            <v>57367.169999999991</v>
          </cell>
          <cell r="M198">
            <v>14.430628800000001</v>
          </cell>
          <cell r="N198">
            <v>0</v>
          </cell>
          <cell r="Z198" t="str">
            <v>Jā</v>
          </cell>
          <cell r="AA198" t="str">
            <v>Jā</v>
          </cell>
          <cell r="AB198" t="str">
            <v>Jā</v>
          </cell>
          <cell r="AC198" t="str">
            <v>Jā</v>
          </cell>
          <cell r="AE198">
            <v>2</v>
          </cell>
          <cell r="AG198">
            <v>2</v>
          </cell>
          <cell r="AI198">
            <v>2</v>
          </cell>
          <cell r="AK198">
            <v>0</v>
          </cell>
          <cell r="AM198">
            <v>0</v>
          </cell>
          <cell r="AO198">
            <v>0</v>
          </cell>
          <cell r="AQ198">
            <v>10</v>
          </cell>
        </row>
        <row r="199">
          <cell r="C199" t="str">
            <v>Krāslavas novada pašvaldība</v>
          </cell>
          <cell r="D199" t="str">
            <v>Krāslavas novada pašvaldības ēkas Pasta ielā 2, Indras ciemā energoefektivitātes paaugstināšana</v>
          </cell>
          <cell r="J199">
            <v>148000</v>
          </cell>
          <cell r="L199">
            <v>64794.143999999978</v>
          </cell>
          <cell r="M199">
            <v>16.7166</v>
          </cell>
          <cell r="N199">
            <v>0</v>
          </cell>
          <cell r="Z199" t="str">
            <v>Jā</v>
          </cell>
          <cell r="AA199" t="str">
            <v>Jā</v>
          </cell>
          <cell r="AB199" t="str">
            <v>Jā</v>
          </cell>
          <cell r="AC199" t="str">
            <v>Jā</v>
          </cell>
          <cell r="AE199">
            <v>2</v>
          </cell>
          <cell r="AG199">
            <v>2</v>
          </cell>
          <cell r="AI199">
            <v>2</v>
          </cell>
          <cell r="AK199">
            <v>10</v>
          </cell>
          <cell r="AM199">
            <v>0</v>
          </cell>
          <cell r="AO199">
            <v>0</v>
          </cell>
          <cell r="AQ199">
            <v>0</v>
          </cell>
        </row>
        <row r="200">
          <cell r="C200" t="str">
            <v>Valkas novada pašvaldība</v>
          </cell>
          <cell r="D200" t="str">
            <v>Energoefektivitātes paaugstināšana Valkas novada administrācijas ēkai</v>
          </cell>
          <cell r="J200">
            <v>202614.5</v>
          </cell>
          <cell r="L200">
            <v>124509.89999999997</v>
          </cell>
          <cell r="M200">
            <v>23.709619999999997</v>
          </cell>
          <cell r="N200">
            <v>0</v>
          </cell>
          <cell r="Z200" t="str">
            <v>Jā</v>
          </cell>
          <cell r="AA200" t="str">
            <v>Jā</v>
          </cell>
          <cell r="AB200" t="str">
            <v>Jā</v>
          </cell>
          <cell r="AC200" t="str">
            <v>Jā</v>
          </cell>
          <cell r="AE200">
            <v>6</v>
          </cell>
          <cell r="AG200">
            <v>2</v>
          </cell>
          <cell r="AI200">
            <v>2</v>
          </cell>
          <cell r="AK200">
            <v>3</v>
          </cell>
          <cell r="AM200">
            <v>0</v>
          </cell>
          <cell r="AO200">
            <v>0</v>
          </cell>
          <cell r="AQ200">
            <v>0</v>
          </cell>
        </row>
        <row r="201">
          <cell r="C201" t="str">
            <v>Apes novada pašvaldība</v>
          </cell>
          <cell r="D201" t="str">
            <v xml:space="preserve"> Energoefektivitātes paaugstināšana pašvaldības kultūras iestādei - Gaujienas tautas namam un bibliotēkai – “Pilskalni”, Gaujienas pagastā, Apes novadā</v>
          </cell>
          <cell r="J201">
            <v>143887</v>
          </cell>
          <cell r="L201">
            <v>63108.763999999988</v>
          </cell>
          <cell r="M201">
            <v>16.654289999999985</v>
          </cell>
          <cell r="N201">
            <v>0</v>
          </cell>
          <cell r="Z201" t="str">
            <v>Jā</v>
          </cell>
          <cell r="AA201" t="str">
            <v>Jā</v>
          </cell>
          <cell r="AB201" t="str">
            <v>Jā</v>
          </cell>
          <cell r="AC201" t="str">
            <v>Jā</v>
          </cell>
          <cell r="AE201">
            <v>2</v>
          </cell>
          <cell r="AG201">
            <v>2</v>
          </cell>
          <cell r="AI201">
            <v>4</v>
          </cell>
          <cell r="AK201">
            <v>3</v>
          </cell>
          <cell r="AM201">
            <v>0</v>
          </cell>
          <cell r="AO201">
            <v>0</v>
          </cell>
          <cell r="AQ201">
            <v>0</v>
          </cell>
        </row>
        <row r="202">
          <cell r="C202" t="str">
            <v>Apes novada pašvaldība</v>
          </cell>
          <cell r="D202" t="str">
            <v>Energoefektivitātes paaugstināšana pašvaldības kultūras iestādei - Trapenes kultūras namam un bibliotēkai – “Bormaņi”, Trapenes pagasts, Apes novads</v>
          </cell>
          <cell r="J202">
            <v>126772</v>
          </cell>
          <cell r="L202">
            <v>55601.948999999993</v>
          </cell>
          <cell r="M202">
            <v>14.678869999999964</v>
          </cell>
          <cell r="N202">
            <v>0</v>
          </cell>
          <cell r="Z202" t="str">
            <v>Jā</v>
          </cell>
          <cell r="AA202" t="str">
            <v>Jā</v>
          </cell>
          <cell r="AB202" t="str">
            <v>Jā</v>
          </cell>
          <cell r="AC202" t="str">
            <v>Jā</v>
          </cell>
          <cell r="AE202">
            <v>2</v>
          </cell>
          <cell r="AG202">
            <v>2</v>
          </cell>
          <cell r="AI202">
            <v>4</v>
          </cell>
          <cell r="AK202">
            <v>3</v>
          </cell>
          <cell r="AM202">
            <v>0</v>
          </cell>
          <cell r="AO202">
            <v>0</v>
          </cell>
          <cell r="AQ202">
            <v>0</v>
          </cell>
        </row>
        <row r="203">
          <cell r="C203" t="str">
            <v xml:space="preserve">Mērsraga novada pašvaldība </v>
          </cell>
          <cell r="D203" t="str">
            <v>Energoefektivitātes uzlabošanas pasākumi Mērsraga novada pirmsskolas izglītības iestādē "Dārta"</v>
          </cell>
          <cell r="J203">
            <v>38500</v>
          </cell>
          <cell r="L203">
            <v>17839.392000000003</v>
          </cell>
          <cell r="M203">
            <v>5.6789759999999996</v>
          </cell>
          <cell r="N203">
            <v>0</v>
          </cell>
          <cell r="Z203" t="str">
            <v>Jā</v>
          </cell>
          <cell r="AA203" t="str">
            <v>Jā</v>
          </cell>
          <cell r="AB203" t="str">
            <v>Jā</v>
          </cell>
          <cell r="AC203" t="str">
            <v>Jā</v>
          </cell>
          <cell r="AE203">
            <v>2</v>
          </cell>
          <cell r="AG203">
            <v>6</v>
          </cell>
          <cell r="AI203">
            <v>0</v>
          </cell>
          <cell r="AK203">
            <v>0</v>
          </cell>
          <cell r="AM203">
            <v>0</v>
          </cell>
          <cell r="AO203">
            <v>0</v>
          </cell>
          <cell r="AQ203">
            <v>0</v>
          </cell>
        </row>
        <row r="204">
          <cell r="C204" t="str">
            <v>Amatas novada pašvaldība</v>
          </cell>
          <cell r="D204" t="str">
            <v>Energoefektivitātes paaugstināšana Amatas novada pašvaldības ēkā - Nītaures pirmsskolas izglītības iestādē</v>
          </cell>
          <cell r="J204">
            <v>42500</v>
          </cell>
          <cell r="L204">
            <v>35400.165000000001</v>
          </cell>
          <cell r="M204">
            <v>4.6912649999999996</v>
          </cell>
          <cell r="N204">
            <v>0.2</v>
          </cell>
          <cell r="Z204" t="str">
            <v>Jā</v>
          </cell>
          <cell r="AA204" t="str">
            <v>Nē</v>
          </cell>
          <cell r="AB204" t="str">
            <v>Jā</v>
          </cell>
          <cell r="AC204" t="str">
            <v>Jā</v>
          </cell>
        </row>
        <row r="205">
          <cell r="C205" t="str">
            <v>Priekules novada pašvaldība</v>
          </cell>
          <cell r="D205" t="str">
            <v>Daudzdzīvokļu ēkas siltināšana Bunkas pagastā</v>
          </cell>
          <cell r="J205">
            <v>80750</v>
          </cell>
          <cell r="L205">
            <v>122855.93599999999</v>
          </cell>
          <cell r="M205">
            <v>32.438784000000005</v>
          </cell>
          <cell r="N205">
            <v>0</v>
          </cell>
          <cell r="Z205" t="str">
            <v>Nē</v>
          </cell>
          <cell r="AA205" t="str">
            <v>Jā</v>
          </cell>
          <cell r="AB205" t="str">
            <v>Jā</v>
          </cell>
          <cell r="AC205" t="str">
            <v>Jā</v>
          </cell>
        </row>
        <row r="206">
          <cell r="C206" t="str">
            <v>Jelgavas novada pašvaldība</v>
          </cell>
          <cell r="D206" t="str">
            <v>Energoefektivitātes paaugstināšana IKSC "Avoti" un Valgundes pagasta pārvaldes ēkā</v>
          </cell>
          <cell r="J206">
            <v>531348.15</v>
          </cell>
          <cell r="L206">
            <v>259193.5</v>
          </cell>
          <cell r="M206">
            <v>69.750199999999992</v>
          </cell>
          <cell r="N206">
            <v>0.4</v>
          </cell>
          <cell r="Z206" t="str">
            <v>Nē</v>
          </cell>
          <cell r="AA206" t="str">
            <v>Jā</v>
          </cell>
          <cell r="AB206" t="str">
            <v>Jā</v>
          </cell>
          <cell r="AC206" t="str">
            <v>Jā</v>
          </cell>
        </row>
        <row r="207">
          <cell r="C207" t="str">
            <v>Skrundas novada pašvaldība</v>
          </cell>
          <cell r="D207" t="str">
            <v>Energoefektivitātes paaugstināšana PII "Liepziediņš", Skrundā</v>
          </cell>
          <cell r="J207">
            <v>360000</v>
          </cell>
          <cell r="L207">
            <v>197651.69</v>
          </cell>
          <cell r="M207">
            <v>38.707218000000005</v>
          </cell>
          <cell r="N207">
            <v>8.6999999999999994E-2</v>
          </cell>
          <cell r="Z207" t="str">
            <v>Jā</v>
          </cell>
          <cell r="AA207" t="str">
            <v>Jā</v>
          </cell>
          <cell r="AB207" t="str">
            <v>Jā</v>
          </cell>
          <cell r="AC207" t="str">
            <v>Jā</v>
          </cell>
          <cell r="AE207">
            <v>6</v>
          </cell>
          <cell r="AG207">
            <v>0</v>
          </cell>
        </row>
        <row r="208">
          <cell r="C208" t="str">
            <v>Pārgaujas novada pašvaldība</v>
          </cell>
          <cell r="D208" t="str">
            <v>Stalbes vidusskolas struktūrvienības Auciemā energoefektivitātes paaugstināšanas pasākumi</v>
          </cell>
          <cell r="J208">
            <v>385077</v>
          </cell>
          <cell r="L208">
            <v>269564.09000000003</v>
          </cell>
          <cell r="M208">
            <v>44.040759999999985</v>
          </cell>
          <cell r="N208">
            <v>0</v>
          </cell>
          <cell r="Z208" t="str">
            <v>Jā</v>
          </cell>
          <cell r="AA208" t="str">
            <v>Jā</v>
          </cell>
          <cell r="AB208" t="str">
            <v>nē</v>
          </cell>
          <cell r="AC208" t="str">
            <v>Jā</v>
          </cell>
        </row>
        <row r="209">
          <cell r="C209" t="str">
            <v>Saulkrastu novada pašvaldība</v>
          </cell>
          <cell r="D209" t="str">
            <v>Saulkrastu novada pašvaldības administratīvās ēkas energoefektivitātes paaugstināšana</v>
          </cell>
          <cell r="J209">
            <v>286352</v>
          </cell>
          <cell r="L209">
            <v>113931.35100000002</v>
          </cell>
          <cell r="M209">
            <v>24.529499999999999</v>
          </cell>
          <cell r="N209">
            <v>0</v>
          </cell>
          <cell r="Z209" t="str">
            <v>Jā</v>
          </cell>
          <cell r="AA209" t="str">
            <v>Jā</v>
          </cell>
          <cell r="AB209" t="str">
            <v>Jā</v>
          </cell>
          <cell r="AC209" t="str">
            <v>Jā</v>
          </cell>
          <cell r="AE209">
            <v>0</v>
          </cell>
          <cell r="AG209">
            <v>0</v>
          </cell>
        </row>
        <row r="210">
          <cell r="C210" t="str">
            <v>Mārupes novada pašvaldība</v>
          </cell>
          <cell r="D210" t="str">
            <v>Energoefektivitātes pasākumi Mārupes mūzikas un mākslas skolā</v>
          </cell>
          <cell r="J210">
            <v>206317.1</v>
          </cell>
          <cell r="L210">
            <v>104557.17089999998</v>
          </cell>
          <cell r="M210">
            <v>21.232610000000001</v>
          </cell>
          <cell r="N210">
            <v>0</v>
          </cell>
          <cell r="Z210" t="str">
            <v>Jā</v>
          </cell>
          <cell r="AA210" t="str">
            <v>Jā</v>
          </cell>
          <cell r="AB210" t="str">
            <v>Jā</v>
          </cell>
          <cell r="AC210" t="str">
            <v>Jā</v>
          </cell>
          <cell r="AE210">
            <v>4</v>
          </cell>
          <cell r="AG21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0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N25" sqref="N25"/>
    </sheetView>
  </sheetViews>
  <sheetFormatPr defaultRowHeight="12.75" x14ac:dyDescent="0.2"/>
  <cols>
    <col min="1" max="1" width="5.140625" style="2" customWidth="1"/>
    <col min="2" max="2" width="16.7109375" style="1" customWidth="1"/>
    <col min="3" max="3" width="45.85546875" style="1" customWidth="1"/>
    <col min="4" max="5" width="7" style="1" customWidth="1"/>
    <col min="6" max="6" width="10.85546875" style="1" customWidth="1"/>
    <col min="7" max="7" width="7" style="1" customWidth="1"/>
    <col min="8" max="8" width="14.7109375" style="1" customWidth="1"/>
    <col min="9" max="9" width="15.140625" style="1" customWidth="1"/>
    <col min="10" max="10" width="20.7109375" style="1" customWidth="1"/>
    <col min="11" max="15" width="12.140625" style="1" customWidth="1"/>
    <col min="16" max="16" width="16.85546875" style="1" customWidth="1"/>
    <col min="17" max="17" width="15.85546875" style="1" customWidth="1"/>
    <col min="18" max="18" width="15.28515625" style="1" customWidth="1"/>
    <col min="19" max="19" width="10.85546875" style="1" customWidth="1"/>
    <col min="20" max="20" width="10.42578125" style="1" customWidth="1"/>
    <col min="21" max="21" width="10.28515625" style="1" customWidth="1"/>
    <col min="22" max="22" width="12.7109375" style="1" customWidth="1"/>
    <col min="23" max="23" width="11.42578125" style="1" customWidth="1"/>
    <col min="24" max="24" width="1.28515625" style="1" customWidth="1"/>
    <col min="25" max="25" width="12.28515625" style="1" customWidth="1"/>
    <col min="26" max="26" width="12.85546875" style="1" customWidth="1"/>
    <col min="27" max="27" width="14.140625" style="1" customWidth="1"/>
    <col min="28" max="28" width="14.5703125" style="1" customWidth="1"/>
    <col min="29" max="29" width="6.28515625" style="1" customWidth="1"/>
    <col min="30" max="30" width="29.7109375" style="1" hidden="1" customWidth="1"/>
    <col min="31" max="31" width="11.42578125" style="1" hidden="1" customWidth="1"/>
    <col min="32" max="32" width="10.42578125" style="1" hidden="1" customWidth="1"/>
    <col min="33" max="33" width="13.5703125" style="1" hidden="1" customWidth="1"/>
    <col min="34" max="34" width="10" style="1" hidden="1" customWidth="1"/>
    <col min="35" max="35" width="14.5703125" style="1" hidden="1" customWidth="1"/>
    <col min="36" max="36" width="9.42578125" style="1" hidden="1" customWidth="1"/>
    <col min="37" max="38" width="0" style="1" hidden="1" customWidth="1"/>
    <col min="39" max="39" width="12.85546875" style="1" hidden="1" customWidth="1"/>
    <col min="40" max="40" width="0" style="1" hidden="1" customWidth="1"/>
    <col min="41" max="41" width="9.140625" style="1"/>
    <col min="42" max="42" width="10.28515625" style="1" bestFit="1" customWidth="1"/>
    <col min="43" max="16384" width="9.140625" style="1"/>
  </cols>
  <sheetData>
    <row r="1" spans="1:44" ht="1.5" customHeight="1" thickBot="1" x14ac:dyDescent="0.25">
      <c r="A1" s="137"/>
      <c r="B1" s="130"/>
      <c r="C1" s="130"/>
      <c r="D1" s="136"/>
      <c r="E1" s="135"/>
      <c r="F1" s="135"/>
      <c r="G1" s="133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6"/>
      <c r="T1" s="135"/>
      <c r="U1" s="135"/>
      <c r="V1" s="134"/>
      <c r="W1" s="133"/>
      <c r="Y1" s="132"/>
      <c r="Z1" s="130"/>
      <c r="AA1" s="130"/>
      <c r="AB1" s="131"/>
    </row>
    <row r="2" spans="1:44" ht="17.25" customHeight="1" x14ac:dyDescent="0.2">
      <c r="A2" s="147" t="s">
        <v>57</v>
      </c>
      <c r="B2" s="148" t="s">
        <v>56</v>
      </c>
      <c r="C2" s="145" t="s">
        <v>55</v>
      </c>
      <c r="D2" s="155" t="s">
        <v>54</v>
      </c>
      <c r="E2" s="156"/>
      <c r="F2" s="156"/>
      <c r="G2" s="157"/>
      <c r="H2" s="141" t="s">
        <v>53</v>
      </c>
      <c r="I2" s="142"/>
      <c r="J2" s="142"/>
      <c r="K2" s="142"/>
      <c r="L2" s="142"/>
      <c r="M2" s="142"/>
      <c r="N2" s="142"/>
      <c r="O2" s="153"/>
      <c r="P2" s="152" t="s">
        <v>52</v>
      </c>
      <c r="Q2" s="142"/>
      <c r="R2" s="153"/>
      <c r="S2" s="141" t="s">
        <v>51</v>
      </c>
      <c r="T2" s="142"/>
      <c r="U2" s="142"/>
      <c r="V2" s="145" t="s">
        <v>50</v>
      </c>
      <c r="W2" s="145" t="s">
        <v>49</v>
      </c>
      <c r="X2" s="130"/>
      <c r="Y2" s="147" t="s">
        <v>48</v>
      </c>
      <c r="Z2" s="148"/>
      <c r="AA2" s="148"/>
      <c r="AB2" s="145"/>
      <c r="AK2" s="96">
        <v>0.54383738768094791</v>
      </c>
    </row>
    <row r="3" spans="1:44" ht="23.25" customHeight="1" x14ac:dyDescent="0.2">
      <c r="A3" s="149"/>
      <c r="B3" s="150"/>
      <c r="C3" s="146"/>
      <c r="D3" s="128" t="s">
        <v>47</v>
      </c>
      <c r="E3" s="126" t="s">
        <v>46</v>
      </c>
      <c r="F3" s="127" t="s">
        <v>45</v>
      </c>
      <c r="G3" s="129" t="s">
        <v>44</v>
      </c>
      <c r="H3" s="128" t="s">
        <v>43</v>
      </c>
      <c r="I3" s="126" t="s">
        <v>42</v>
      </c>
      <c r="J3" s="127" t="s">
        <v>41</v>
      </c>
      <c r="K3" s="126" t="s">
        <v>40</v>
      </c>
      <c r="L3" s="126" t="s">
        <v>39</v>
      </c>
      <c r="M3" s="126" t="s">
        <v>38</v>
      </c>
      <c r="N3" s="126" t="s">
        <v>37</v>
      </c>
      <c r="O3" s="158" t="s">
        <v>36</v>
      </c>
      <c r="P3" s="143"/>
      <c r="Q3" s="144"/>
      <c r="R3" s="154"/>
      <c r="S3" s="143"/>
      <c r="T3" s="144"/>
      <c r="U3" s="144"/>
      <c r="V3" s="146"/>
      <c r="W3" s="146"/>
      <c r="X3" s="23"/>
      <c r="Y3" s="149"/>
      <c r="Z3" s="150"/>
      <c r="AA3" s="150"/>
      <c r="AB3" s="146"/>
      <c r="AK3" s="96"/>
    </row>
    <row r="4" spans="1:44" ht="123" customHeight="1" x14ac:dyDescent="0.2">
      <c r="A4" s="149"/>
      <c r="B4" s="150"/>
      <c r="C4" s="146"/>
      <c r="D4" s="125" t="s">
        <v>35</v>
      </c>
      <c r="E4" s="124" t="s">
        <v>34</v>
      </c>
      <c r="F4" s="124" t="s">
        <v>33</v>
      </c>
      <c r="G4" s="123" t="s">
        <v>32</v>
      </c>
      <c r="H4" s="122" t="s">
        <v>31</v>
      </c>
      <c r="I4" s="121" t="s">
        <v>30</v>
      </c>
      <c r="J4" s="121" t="s">
        <v>29</v>
      </c>
      <c r="K4" s="121" t="s">
        <v>28</v>
      </c>
      <c r="L4" s="121" t="s">
        <v>27</v>
      </c>
      <c r="M4" s="121" t="s">
        <v>26</v>
      </c>
      <c r="N4" s="121" t="s">
        <v>25</v>
      </c>
      <c r="O4" s="158"/>
      <c r="P4" s="120" t="s">
        <v>24</v>
      </c>
      <c r="Q4" s="119" t="s">
        <v>23</v>
      </c>
      <c r="R4" s="118" t="s">
        <v>22</v>
      </c>
      <c r="S4" s="117" t="s">
        <v>21</v>
      </c>
      <c r="T4" s="112" t="s">
        <v>20</v>
      </c>
      <c r="U4" s="112" t="s">
        <v>19</v>
      </c>
      <c r="V4" s="146"/>
      <c r="W4" s="146"/>
      <c r="X4" s="23"/>
      <c r="Y4" s="116" t="s">
        <v>18</v>
      </c>
      <c r="Z4" s="112" t="s">
        <v>17</v>
      </c>
      <c r="AA4" s="112" t="s">
        <v>16</v>
      </c>
      <c r="AB4" s="111" t="s">
        <v>15</v>
      </c>
      <c r="AD4" s="115"/>
      <c r="AE4" s="114" t="s">
        <v>14</v>
      </c>
      <c r="AF4" s="114" t="s">
        <v>13</v>
      </c>
      <c r="AG4" s="114" t="s">
        <v>12</v>
      </c>
      <c r="AH4" s="114" t="s">
        <v>11</v>
      </c>
      <c r="AI4" s="114" t="s">
        <v>10</v>
      </c>
      <c r="AJ4" s="114" t="s">
        <v>9</v>
      </c>
      <c r="AM4" s="95">
        <f>AG6-Y58</f>
        <v>22877253.771899998</v>
      </c>
      <c r="AN4" s="95" t="s">
        <v>3</v>
      </c>
    </row>
    <row r="5" spans="1:44" ht="15" customHeight="1" x14ac:dyDescent="0.2">
      <c r="A5" s="113"/>
      <c r="B5" s="112">
        <v>2</v>
      </c>
      <c r="C5" s="111">
        <v>3</v>
      </c>
      <c r="D5" s="112">
        <v>4</v>
      </c>
      <c r="E5" s="111">
        <v>5</v>
      </c>
      <c r="F5" s="112">
        <v>6</v>
      </c>
      <c r="G5" s="111">
        <v>7</v>
      </c>
      <c r="H5" s="112">
        <v>8</v>
      </c>
      <c r="I5" s="111">
        <v>9</v>
      </c>
      <c r="J5" s="112">
        <v>10</v>
      </c>
      <c r="K5" s="111">
        <v>11</v>
      </c>
      <c r="L5" s="112">
        <v>12</v>
      </c>
      <c r="M5" s="111">
        <v>13</v>
      </c>
      <c r="N5" s="112">
        <v>14</v>
      </c>
      <c r="O5" s="111">
        <v>15</v>
      </c>
      <c r="P5" s="112">
        <v>16</v>
      </c>
      <c r="Q5" s="111">
        <v>17</v>
      </c>
      <c r="R5" s="112">
        <v>18</v>
      </c>
      <c r="S5" s="111">
        <v>19</v>
      </c>
      <c r="T5" s="112">
        <v>20</v>
      </c>
      <c r="U5" s="111">
        <v>21</v>
      </c>
      <c r="V5" s="112">
        <v>22</v>
      </c>
      <c r="W5" s="111">
        <v>23</v>
      </c>
      <c r="X5" s="23"/>
      <c r="Y5" s="110"/>
      <c r="Z5" s="109"/>
      <c r="AA5" s="109"/>
      <c r="AB5" s="108"/>
      <c r="AD5" s="107"/>
      <c r="AE5" s="106"/>
      <c r="AF5" s="106"/>
      <c r="AG5" s="106"/>
      <c r="AH5" s="106"/>
      <c r="AI5" s="106"/>
      <c r="AJ5" s="106"/>
      <c r="AM5" s="95">
        <f>W59-AM4</f>
        <v>-22789357.821899999</v>
      </c>
      <c r="AN5" s="95" t="s">
        <v>2</v>
      </c>
    </row>
    <row r="6" spans="1:44" ht="25.5" customHeight="1" x14ac:dyDescent="0.2">
      <c r="A6" s="36">
        <f t="shared" ref="A6:A69" si="0">A5+1</f>
        <v>1</v>
      </c>
      <c r="B6" s="35" t="str">
        <f>[1]Reģistrs!C6</f>
        <v>Gulbenes novada pašvaldība</v>
      </c>
      <c r="C6" s="34" t="str">
        <f>[1]Reģistrs!D6</f>
        <v>Sociālās aprūpes centra "Jaungulbenes alejas" energoefektivitātes paaugstināšana</v>
      </c>
      <c r="D6" s="33" t="str">
        <f>[1]Reģistrs!Z6</f>
        <v>Jā</v>
      </c>
      <c r="E6" s="32" t="str">
        <f>[1]Reģistrs!AA6</f>
        <v>Jā</v>
      </c>
      <c r="F6" s="32" t="str">
        <f>[1]Reģistrs!AB6</f>
        <v>Jā</v>
      </c>
      <c r="G6" s="31" t="str">
        <f>[1]Reģistrs!AC6</f>
        <v>Jā</v>
      </c>
      <c r="H6" s="30">
        <f>[1]Reģistrs!AE6</f>
        <v>10</v>
      </c>
      <c r="I6" s="29">
        <f>[1]Reģistrs!AG6</f>
        <v>10</v>
      </c>
      <c r="J6" s="29">
        <f>[1]Reģistrs!AI6</f>
        <v>10</v>
      </c>
      <c r="K6" s="29">
        <f>[1]Reģistrs!AK6</f>
        <v>10</v>
      </c>
      <c r="L6" s="29">
        <f>[1]Reģistrs!AM6</f>
        <v>0</v>
      </c>
      <c r="M6" s="29">
        <f>[1]Reģistrs!AO6</f>
        <v>3</v>
      </c>
      <c r="N6" s="29">
        <f>[1]Reģistrs!AQ6</f>
        <v>10</v>
      </c>
      <c r="O6" s="28">
        <f t="shared" ref="O6:O69" si="1">SUM(H6:N6)</f>
        <v>53</v>
      </c>
      <c r="P6" s="26">
        <f>[1]Reģistrs!L6</f>
        <v>1268293.128</v>
      </c>
      <c r="Q6" s="27">
        <f>[1]Reģistrs!M6</f>
        <v>261.53638000000001</v>
      </c>
      <c r="R6" s="20">
        <f>[1]Reģistrs!N6</f>
        <v>6.9000000000000006E-2</v>
      </c>
      <c r="S6" s="26" t="str">
        <f t="shared" ref="S6:S69" si="2">IF(COUNTIF(D6:G6,"Nē")=0,"Atbilst","NEATBILST")</f>
        <v>Atbilst</v>
      </c>
      <c r="T6" s="21" t="str">
        <f t="shared" ref="T6:T69" si="3">IF(H6&lt;2,"NEATBILST",IF(I6&lt;2,"NEATBILST","Atbilst"))</f>
        <v>Atbilst</v>
      </c>
      <c r="U6" s="21" t="str">
        <f t="shared" ref="U6:U69" si="4">IF(COUNTIF(S6:T6,"NEATBILST")=0,"Atbilst","NEATBILST")</f>
        <v>Atbilst</v>
      </c>
      <c r="V6" s="25">
        <f t="shared" ref="V6:V69" si="5">W6/P6</f>
        <v>0.6678266887211266</v>
      </c>
      <c r="W6" s="24">
        <f>[1]Reģistrs!J6</f>
        <v>847000</v>
      </c>
      <c r="X6" s="23"/>
      <c r="Y6" s="22">
        <f>W6</f>
        <v>847000</v>
      </c>
      <c r="Z6" s="21">
        <f>P6</f>
        <v>1268293.128</v>
      </c>
      <c r="AA6" s="21">
        <f>Q6</f>
        <v>261.53638000000001</v>
      </c>
      <c r="AB6" s="20">
        <f>R6</f>
        <v>6.9000000000000006E-2</v>
      </c>
      <c r="AD6" s="105" t="s">
        <v>8</v>
      </c>
      <c r="AE6" s="102">
        <v>89</v>
      </c>
      <c r="AF6" s="102" t="s">
        <v>6</v>
      </c>
      <c r="AG6" s="104">
        <v>34924852</v>
      </c>
      <c r="AH6" s="103">
        <f>1053*AK2</f>
        <v>572.66076922803813</v>
      </c>
      <c r="AI6" s="103">
        <v>34924852</v>
      </c>
      <c r="AJ6" s="103">
        <f>202*AK2</f>
        <v>109.85515231155148</v>
      </c>
      <c r="AR6" s="1" t="b">
        <f>C6=[1]Reģistrs!D6</f>
        <v>1</v>
      </c>
    </row>
    <row r="7" spans="1:44" ht="25.5" customHeight="1" x14ac:dyDescent="0.2">
      <c r="A7" s="36">
        <f t="shared" si="0"/>
        <v>2</v>
      </c>
      <c r="B7" s="35" t="str">
        <f>[1]Reģistrs!C7</f>
        <v>Olaines novada pašvaldība</v>
      </c>
      <c r="C7" s="34" t="str">
        <f>[1]Reģistrs!D7</f>
        <v>Olaines novada pašvaldības ēkas energoefektivitātes paaugstināšana pirmsskolas izglītības iestādes izveidei</v>
      </c>
      <c r="D7" s="33" t="str">
        <f>[1]Reģistrs!Z7</f>
        <v>Jā</v>
      </c>
      <c r="E7" s="32" t="str">
        <f>[1]Reģistrs!AA7</f>
        <v>Jā</v>
      </c>
      <c r="F7" s="32" t="str">
        <f>[1]Reģistrs!AB7</f>
        <v>Jā</v>
      </c>
      <c r="G7" s="31" t="str">
        <f>[1]Reģistrs!AC7</f>
        <v>Jā</v>
      </c>
      <c r="H7" s="30">
        <f>[1]Reģistrs!AE7</f>
        <v>10</v>
      </c>
      <c r="I7" s="29">
        <f>[1]Reģistrs!AG7</f>
        <v>10</v>
      </c>
      <c r="J7" s="29">
        <f>[1]Reģistrs!AI7</f>
        <v>4</v>
      </c>
      <c r="K7" s="29">
        <f>[1]Reģistrs!AK7</f>
        <v>6</v>
      </c>
      <c r="L7" s="29">
        <f>[1]Reģistrs!AM7</f>
        <v>10</v>
      </c>
      <c r="M7" s="29">
        <f>[1]Reģistrs!AO7</f>
        <v>3</v>
      </c>
      <c r="N7" s="29">
        <f>[1]Reģistrs!AQ7</f>
        <v>10</v>
      </c>
      <c r="O7" s="28">
        <f t="shared" si="1"/>
        <v>53</v>
      </c>
      <c r="P7" s="26">
        <f>[1]Reģistrs!L7</f>
        <v>245566.02000000005</v>
      </c>
      <c r="Q7" s="27">
        <f>[1]Reģistrs!M7</f>
        <v>50.569525999999989</v>
      </c>
      <c r="R7" s="20">
        <f>[1]Reģistrs!N7</f>
        <v>1.2E-2</v>
      </c>
      <c r="S7" s="26" t="str">
        <f t="shared" si="2"/>
        <v>Atbilst</v>
      </c>
      <c r="T7" s="21" t="str">
        <f t="shared" si="3"/>
        <v>Atbilst</v>
      </c>
      <c r="U7" s="21" t="str">
        <f t="shared" si="4"/>
        <v>Atbilst</v>
      </c>
      <c r="V7" s="25">
        <f t="shared" si="5"/>
        <v>0.99436493697295714</v>
      </c>
      <c r="W7" s="24">
        <f>[1]Reģistrs!J7</f>
        <v>244182.24</v>
      </c>
      <c r="X7" s="23"/>
      <c r="Y7" s="22">
        <f t="shared" ref="Y7:Y70" si="6">Y6+W7</f>
        <v>1091182.24</v>
      </c>
      <c r="Z7" s="21">
        <f t="shared" ref="Z7:Z70" si="7">Z6+P7</f>
        <v>1513859.148</v>
      </c>
      <c r="AA7" s="21">
        <f t="shared" ref="AA7:AA70" si="8">AA6+Q7</f>
        <v>312.105906</v>
      </c>
      <c r="AB7" s="20">
        <f t="shared" ref="AB7:AB70" si="9">AB6+R7</f>
        <v>8.1000000000000003E-2</v>
      </c>
      <c r="AD7" s="151" t="s">
        <v>7</v>
      </c>
      <c r="AE7" s="99"/>
      <c r="AF7" s="99">
        <f>A94</f>
        <v>89</v>
      </c>
      <c r="AG7" s="99">
        <f>Y94</f>
        <v>19760439.882735003</v>
      </c>
      <c r="AH7" s="98">
        <f>P96</f>
        <v>195516.09999999995</v>
      </c>
      <c r="AI7" s="98">
        <f>Q96</f>
        <v>39.692249999999994</v>
      </c>
      <c r="AJ7" s="98">
        <f>R96</f>
        <v>0</v>
      </c>
      <c r="AR7" s="1" t="b">
        <f>C7=[1]Reģistrs!D7</f>
        <v>1</v>
      </c>
    </row>
    <row r="8" spans="1:44" ht="25.5" customHeight="1" x14ac:dyDescent="0.2">
      <c r="A8" s="36">
        <f t="shared" si="0"/>
        <v>3</v>
      </c>
      <c r="B8" s="35" t="str">
        <f>[1]Reģistrs!C8</f>
        <v>Engures novada pašvaldība</v>
      </c>
      <c r="C8" s="34" t="str">
        <f>[1]Reģistrs!D8</f>
        <v>Engures Dienas sociālā palīdzības centra energoefektivitātes paaugstināšana</v>
      </c>
      <c r="D8" s="33" t="str">
        <f>[1]Reģistrs!Z8</f>
        <v>Jā</v>
      </c>
      <c r="E8" s="32" t="str">
        <f>[1]Reģistrs!AA8</f>
        <v>Jā</v>
      </c>
      <c r="F8" s="32" t="str">
        <f>[1]Reģistrs!AB8</f>
        <v>Jā</v>
      </c>
      <c r="G8" s="31" t="str">
        <f>[1]Reģistrs!AC8</f>
        <v>Jā</v>
      </c>
      <c r="H8" s="30">
        <f>[1]Reģistrs!AE8</f>
        <v>10</v>
      </c>
      <c r="I8" s="29">
        <f>[1]Reģistrs!AG8</f>
        <v>10</v>
      </c>
      <c r="J8" s="29">
        <f>[1]Reģistrs!AI8</f>
        <v>10</v>
      </c>
      <c r="K8" s="29">
        <f>[1]Reģistrs!AK8</f>
        <v>10</v>
      </c>
      <c r="L8" s="29">
        <f>[1]Reģistrs!AM8</f>
        <v>0</v>
      </c>
      <c r="M8" s="29">
        <f>[1]Reģistrs!AO8</f>
        <v>0</v>
      </c>
      <c r="N8" s="29">
        <f>[1]Reģistrs!AQ8</f>
        <v>10</v>
      </c>
      <c r="O8" s="28">
        <f t="shared" si="1"/>
        <v>50</v>
      </c>
      <c r="P8" s="26">
        <f>[1]Reģistrs!L8</f>
        <v>66074.172000000006</v>
      </c>
      <c r="Q8" s="27">
        <f>[1]Reģistrs!M8</f>
        <v>16.441992000000003</v>
      </c>
      <c r="R8" s="20">
        <f>[1]Reģistrs!N8</f>
        <v>0</v>
      </c>
      <c r="S8" s="26" t="str">
        <f t="shared" si="2"/>
        <v>Atbilst</v>
      </c>
      <c r="T8" s="21" t="str">
        <f t="shared" si="3"/>
        <v>Atbilst</v>
      </c>
      <c r="U8" s="21" t="str">
        <f t="shared" si="4"/>
        <v>Atbilst</v>
      </c>
      <c r="V8" s="25">
        <f t="shared" si="5"/>
        <v>1.2195385513116985</v>
      </c>
      <c r="W8" s="24">
        <f>[1]Reģistrs!J8</f>
        <v>80580</v>
      </c>
      <c r="X8" s="23"/>
      <c r="Y8" s="22">
        <f t="shared" si="6"/>
        <v>1171762.24</v>
      </c>
      <c r="Z8" s="21">
        <f t="shared" si="7"/>
        <v>1579933.32</v>
      </c>
      <c r="AA8" s="21">
        <f t="shared" si="8"/>
        <v>328.54789800000003</v>
      </c>
      <c r="AB8" s="20">
        <f t="shared" si="9"/>
        <v>8.1000000000000003E-2</v>
      </c>
      <c r="AD8" s="151"/>
      <c r="AE8" s="101">
        <f>AE7/AE6</f>
        <v>0</v>
      </c>
      <c r="AF8" s="102" t="s">
        <v>6</v>
      </c>
      <c r="AG8" s="101">
        <f>AG7/AG6</f>
        <v>0.56579881520285336</v>
      </c>
      <c r="AH8" s="101">
        <f>AH7/AH6</f>
        <v>341.41696184909057</v>
      </c>
      <c r="AI8" s="101">
        <f>AI7/AI6</f>
        <v>1.1365044582007103E-6</v>
      </c>
      <c r="AJ8" s="101">
        <f>AJ7/AJ6</f>
        <v>0</v>
      </c>
      <c r="AR8" s="1" t="b">
        <f>C8=[1]Reģistrs!D8</f>
        <v>1</v>
      </c>
    </row>
    <row r="9" spans="1:44" ht="25.5" customHeight="1" x14ac:dyDescent="0.2">
      <c r="A9" s="36">
        <f t="shared" si="0"/>
        <v>4</v>
      </c>
      <c r="B9" s="35" t="str">
        <f>[1]Reģistrs!C9</f>
        <v>Engures novada pašvaldība</v>
      </c>
      <c r="C9" s="34" t="str">
        <f>[1]Reģistrs!D9</f>
        <v>Engures novada Smārdes pagasta sociālās mājas energoefektivitātes paaugstināšana</v>
      </c>
      <c r="D9" s="33" t="str">
        <f>[1]Reģistrs!Z9</f>
        <v>Jā</v>
      </c>
      <c r="E9" s="32" t="str">
        <f>[1]Reģistrs!AA9</f>
        <v>Jā</v>
      </c>
      <c r="F9" s="32" t="str">
        <f>[1]Reģistrs!AB9</f>
        <v>Jā</v>
      </c>
      <c r="G9" s="31" t="str">
        <f>[1]Reģistrs!AC9</f>
        <v>Jā</v>
      </c>
      <c r="H9" s="30">
        <f>[1]Reģistrs!AE9</f>
        <v>10</v>
      </c>
      <c r="I9" s="29">
        <f>[1]Reģistrs!AG9</f>
        <v>10</v>
      </c>
      <c r="J9" s="29">
        <f>[1]Reģistrs!AI9</f>
        <v>10</v>
      </c>
      <c r="K9" s="29">
        <f>[1]Reģistrs!AK9</f>
        <v>10</v>
      </c>
      <c r="L9" s="29">
        <f>[1]Reģistrs!AM9</f>
        <v>0</v>
      </c>
      <c r="M9" s="29">
        <f>[1]Reģistrs!AO9</f>
        <v>0</v>
      </c>
      <c r="N9" s="29">
        <f>[1]Reģistrs!AQ9</f>
        <v>10</v>
      </c>
      <c r="O9" s="28">
        <f t="shared" si="1"/>
        <v>50</v>
      </c>
      <c r="P9" s="26">
        <f>[1]Reģistrs!L9</f>
        <v>40863.744000000006</v>
      </c>
      <c r="Q9" s="27">
        <f>[1]Reģistrs!M9</f>
        <v>10.309248000000002</v>
      </c>
      <c r="R9" s="20">
        <f>[1]Reģistrs!N9</f>
        <v>0</v>
      </c>
      <c r="S9" s="26" t="str">
        <f t="shared" si="2"/>
        <v>Atbilst</v>
      </c>
      <c r="T9" s="21" t="str">
        <f t="shared" si="3"/>
        <v>Atbilst</v>
      </c>
      <c r="U9" s="21" t="str">
        <f t="shared" si="4"/>
        <v>Atbilst</v>
      </c>
      <c r="V9" s="25">
        <f t="shared" si="5"/>
        <v>1.3645347817370819</v>
      </c>
      <c r="W9" s="24">
        <f>[1]Reģistrs!J9</f>
        <v>55760</v>
      </c>
      <c r="X9" s="23"/>
      <c r="Y9" s="22">
        <f t="shared" si="6"/>
        <v>1227522.24</v>
      </c>
      <c r="Z9" s="21">
        <f t="shared" si="7"/>
        <v>1620797.064</v>
      </c>
      <c r="AA9" s="21">
        <f t="shared" si="8"/>
        <v>338.85714600000006</v>
      </c>
      <c r="AB9" s="20">
        <f t="shared" si="9"/>
        <v>8.1000000000000003E-2</v>
      </c>
      <c r="AD9" s="151" t="s">
        <v>5</v>
      </c>
      <c r="AE9" s="99"/>
      <c r="AF9" s="99">
        <v>83</v>
      </c>
      <c r="AG9" s="99">
        <f>Y88</f>
        <v>18368931.419735003</v>
      </c>
      <c r="AH9" s="98">
        <f>SUM(P6:P88)</f>
        <v>17356523.745565001</v>
      </c>
      <c r="AI9" s="98">
        <f>SUM(Q6:Q88)</f>
        <v>3849.326455550236</v>
      </c>
      <c r="AJ9" s="98">
        <f>SUM(R6:R88)</f>
        <v>1.1571800000000001</v>
      </c>
      <c r="AR9" s="1" t="b">
        <f>C9=[1]Reģistrs!D9</f>
        <v>1</v>
      </c>
    </row>
    <row r="10" spans="1:44" ht="25.5" customHeight="1" x14ac:dyDescent="0.2">
      <c r="A10" s="36">
        <f t="shared" si="0"/>
        <v>5</v>
      </c>
      <c r="B10" s="35" t="str">
        <f>[1]Reģistrs!C10</f>
        <v>Saldus novada pašvaldība</v>
      </c>
      <c r="C10" s="34" t="str">
        <f>[1]Reģistrs!D10</f>
        <v>Energoefektivitātes paaugstināšana sporta nama ēkā Jelgavas ielā 6, Saldū</v>
      </c>
      <c r="D10" s="33" t="str">
        <f>[1]Reģistrs!Z10</f>
        <v>Jā</v>
      </c>
      <c r="E10" s="32" t="str">
        <f>[1]Reģistrs!AA10</f>
        <v>Jā</v>
      </c>
      <c r="F10" s="32" t="str">
        <f>[1]Reģistrs!AB10</f>
        <v>Jā</v>
      </c>
      <c r="G10" s="31" t="str">
        <f>[1]Reģistrs!AC10</f>
        <v>Jā</v>
      </c>
      <c r="H10" s="30">
        <f>[1]Reģistrs!AE10</f>
        <v>10</v>
      </c>
      <c r="I10" s="29">
        <f>[1]Reģistrs!AG10</f>
        <v>8</v>
      </c>
      <c r="J10" s="29">
        <f>[1]Reģistrs!AI10</f>
        <v>8</v>
      </c>
      <c r="K10" s="29">
        <f>[1]Reģistrs!AK10</f>
        <v>10</v>
      </c>
      <c r="L10" s="29">
        <f>[1]Reģistrs!AM10</f>
        <v>0</v>
      </c>
      <c r="M10" s="29">
        <f>[1]Reģistrs!AO10</f>
        <v>3</v>
      </c>
      <c r="N10" s="29">
        <f>[1]Reģistrs!AQ10</f>
        <v>10</v>
      </c>
      <c r="O10" s="28">
        <f t="shared" si="1"/>
        <v>49</v>
      </c>
      <c r="P10" s="26">
        <f>[1]Reģistrs!L10</f>
        <v>227850.92500000002</v>
      </c>
      <c r="Q10" s="27">
        <f>[1]Reģistrs!M10</f>
        <v>46.648319999999998</v>
      </c>
      <c r="R10" s="20">
        <f>[1]Reģistrs!N10</f>
        <v>1.46E-2</v>
      </c>
      <c r="S10" s="26" t="str">
        <f t="shared" si="2"/>
        <v>Atbilst</v>
      </c>
      <c r="T10" s="21" t="str">
        <f t="shared" si="3"/>
        <v>Atbilst</v>
      </c>
      <c r="U10" s="21" t="str">
        <f t="shared" si="4"/>
        <v>Atbilst</v>
      </c>
      <c r="V10" s="25">
        <f t="shared" si="5"/>
        <v>1.2169843067347652</v>
      </c>
      <c r="W10" s="24">
        <f>[1]Reģistrs!J10</f>
        <v>277291</v>
      </c>
      <c r="X10" s="23"/>
      <c r="Y10" s="22">
        <f t="shared" si="6"/>
        <v>1504813.24</v>
      </c>
      <c r="Z10" s="21">
        <f t="shared" si="7"/>
        <v>1848647.9890000001</v>
      </c>
      <c r="AA10" s="21">
        <f t="shared" si="8"/>
        <v>385.50546600000007</v>
      </c>
      <c r="AB10" s="20">
        <f t="shared" si="9"/>
        <v>9.5600000000000004E-2</v>
      </c>
      <c r="AD10" s="151"/>
      <c r="AE10" s="97" t="e">
        <f t="shared" ref="AE10:AJ10" si="10">AE9/AE7</f>
        <v>#DIV/0!</v>
      </c>
      <c r="AF10" s="97">
        <f t="shared" si="10"/>
        <v>0.93258426966292129</v>
      </c>
      <c r="AG10" s="97">
        <f t="shared" si="10"/>
        <v>0.92958109883901008</v>
      </c>
      <c r="AH10" s="97">
        <f t="shared" si="10"/>
        <v>88.772861905311146</v>
      </c>
      <c r="AI10" s="97">
        <f t="shared" si="10"/>
        <v>96.979295846172406</v>
      </c>
      <c r="AJ10" s="97" t="e">
        <f t="shared" si="10"/>
        <v>#DIV/0!</v>
      </c>
      <c r="AR10" s="1" t="b">
        <f>C10=[1]Reģistrs!D10</f>
        <v>1</v>
      </c>
    </row>
    <row r="11" spans="1:44" ht="25.5" customHeight="1" x14ac:dyDescent="0.2">
      <c r="A11" s="36">
        <f t="shared" si="0"/>
        <v>6</v>
      </c>
      <c r="B11" s="35" t="str">
        <f>[1]Reģistrs!C11</f>
        <v>Līvānu  novada pašvaldība</v>
      </c>
      <c r="C11" s="34" t="str">
        <f>[1]Reģistrs!D11</f>
        <v>Līvānu  novada pašvaldības ēku pārbūve un energoefektivitātes paaugstināšana - 3.kārta (Projekts Nr.2)</v>
      </c>
      <c r="D11" s="33" t="str">
        <f>[1]Reģistrs!Z11</f>
        <v>Jā</v>
      </c>
      <c r="E11" s="32" t="str">
        <f>[1]Reģistrs!AA11</f>
        <v>Jā</v>
      </c>
      <c r="F11" s="32" t="str">
        <f>[1]Reģistrs!AB11</f>
        <v>Jā</v>
      </c>
      <c r="G11" s="31" t="str">
        <f>[1]Reģistrs!AC11</f>
        <v>Jā</v>
      </c>
      <c r="H11" s="30">
        <f>[1]Reģistrs!AE11</f>
        <v>10</v>
      </c>
      <c r="I11" s="29">
        <f>[1]Reģistrs!AG11</f>
        <v>10</v>
      </c>
      <c r="J11" s="29">
        <f>[1]Reģistrs!AI11</f>
        <v>8</v>
      </c>
      <c r="K11" s="29">
        <f>[1]Reģistrs!AK11</f>
        <v>10</v>
      </c>
      <c r="L11" s="29">
        <f>[1]Reģistrs!AM11</f>
        <v>0</v>
      </c>
      <c r="M11" s="29">
        <f>[1]Reģistrs!AO11</f>
        <v>0</v>
      </c>
      <c r="N11" s="29">
        <f>[1]Reģistrs!AQ11</f>
        <v>10</v>
      </c>
      <c r="O11" s="28">
        <f t="shared" si="1"/>
        <v>48</v>
      </c>
      <c r="P11" s="26">
        <f>[1]Reģistrs!L11</f>
        <v>131609.28</v>
      </c>
      <c r="Q11" s="27">
        <f>[1]Reģistrs!M11</f>
        <v>34.726031999999996</v>
      </c>
      <c r="R11" s="20">
        <f>[1]Reģistrs!N11</f>
        <v>0</v>
      </c>
      <c r="S11" s="26" t="str">
        <f t="shared" si="2"/>
        <v>Atbilst</v>
      </c>
      <c r="T11" s="21" t="str">
        <f t="shared" si="3"/>
        <v>Atbilst</v>
      </c>
      <c r="U11" s="21" t="str">
        <f t="shared" si="4"/>
        <v>Atbilst</v>
      </c>
      <c r="V11" s="25">
        <f t="shared" si="5"/>
        <v>1.0614854058923504</v>
      </c>
      <c r="W11" s="24">
        <f>[1]Reģistrs!J11</f>
        <v>139701.32999999999</v>
      </c>
      <c r="X11" s="23"/>
      <c r="Y11" s="22">
        <f t="shared" si="6"/>
        <v>1644514.57</v>
      </c>
      <c r="Z11" s="21">
        <f t="shared" si="7"/>
        <v>1980257.2690000001</v>
      </c>
      <c r="AA11" s="21">
        <f t="shared" si="8"/>
        <v>420.23149800000004</v>
      </c>
      <c r="AB11" s="20">
        <f t="shared" si="9"/>
        <v>9.5600000000000004E-2</v>
      </c>
      <c r="AP11" s="95"/>
      <c r="AR11" s="1" t="b">
        <f>C11=[1]Reģistrs!D11</f>
        <v>1</v>
      </c>
    </row>
    <row r="12" spans="1:44" ht="25.5" customHeight="1" x14ac:dyDescent="0.2">
      <c r="A12" s="36">
        <f t="shared" si="0"/>
        <v>7</v>
      </c>
      <c r="B12" s="35" t="str">
        <f>[1]Reģistrs!C12</f>
        <v>Krustpils novada pašvaldība</v>
      </c>
      <c r="C12" s="34" t="str">
        <f>[1]Reģistrs!D12</f>
        <v>Mežāres kultūras nama un pagasta ēkas rekonstrukcija energoefektivitātes paaugstināšanai</v>
      </c>
      <c r="D12" s="33" t="str">
        <f>[1]Reģistrs!Z12</f>
        <v>Jā</v>
      </c>
      <c r="E12" s="32" t="str">
        <f>[1]Reģistrs!AA12</f>
        <v>Jā</v>
      </c>
      <c r="F12" s="32" t="str">
        <f>[1]Reģistrs!AB12</f>
        <v>Jā</v>
      </c>
      <c r="G12" s="31" t="str">
        <f>[1]Reģistrs!AC12</f>
        <v>Jā</v>
      </c>
      <c r="H12" s="30">
        <f>[1]Reģistrs!AE12</f>
        <v>10</v>
      </c>
      <c r="I12" s="29">
        <f>[1]Reģistrs!AG12</f>
        <v>10</v>
      </c>
      <c r="J12" s="29">
        <f>[1]Reģistrs!AI12</f>
        <v>10</v>
      </c>
      <c r="K12" s="29">
        <f>[1]Reģistrs!AK12</f>
        <v>10</v>
      </c>
      <c r="L12" s="29">
        <f>[1]Reģistrs!AM12</f>
        <v>0</v>
      </c>
      <c r="M12" s="29">
        <f>[1]Reģistrs!AO12</f>
        <v>3</v>
      </c>
      <c r="N12" s="29">
        <f>[1]Reģistrs!AQ12</f>
        <v>5</v>
      </c>
      <c r="O12" s="28">
        <f t="shared" si="1"/>
        <v>48</v>
      </c>
      <c r="P12" s="26">
        <f>[1]Reģistrs!L12</f>
        <v>334956.03999999998</v>
      </c>
      <c r="Q12" s="27">
        <f>[1]Reģistrs!M12</f>
        <v>66.214799999999968</v>
      </c>
      <c r="R12" s="20">
        <f>[1]Reģistrs!N12</f>
        <v>1.0999999999999999E-2</v>
      </c>
      <c r="S12" s="26" t="str">
        <f t="shared" si="2"/>
        <v>Atbilst</v>
      </c>
      <c r="T12" s="21" t="str">
        <f t="shared" si="3"/>
        <v>Atbilst</v>
      </c>
      <c r="U12" s="21" t="str">
        <f t="shared" si="4"/>
        <v>Atbilst</v>
      </c>
      <c r="V12" s="25">
        <f t="shared" si="5"/>
        <v>1.0648901867839136</v>
      </c>
      <c r="W12" s="24">
        <f>[1]Reģistrs!J12</f>
        <v>356691.4</v>
      </c>
      <c r="X12" s="23"/>
      <c r="Y12" s="22">
        <f t="shared" si="6"/>
        <v>2001205.9700000002</v>
      </c>
      <c r="Z12" s="21">
        <f t="shared" si="7"/>
        <v>2315213.3089999999</v>
      </c>
      <c r="AA12" s="21">
        <f t="shared" si="8"/>
        <v>486.44629800000001</v>
      </c>
      <c r="AB12" s="20">
        <f t="shared" si="9"/>
        <v>0.1066</v>
      </c>
      <c r="AD12" s="151" t="s">
        <v>4</v>
      </c>
      <c r="AE12" s="99"/>
      <c r="AF12" s="99">
        <v>54</v>
      </c>
      <c r="AG12" s="99">
        <f>Y59-AM13</f>
        <v>11776899.258100003</v>
      </c>
      <c r="AH12" s="98">
        <f>SUM(P6:P59)</f>
        <v>11702799.425765002</v>
      </c>
      <c r="AI12" s="98">
        <f>SUM(Q6:Q59)</f>
        <v>2554.4086109102359</v>
      </c>
      <c r="AJ12" s="98">
        <f>SUM(R6:R59)</f>
        <v>0.83889999999999998</v>
      </c>
      <c r="AM12" s="98">
        <v>1592155.08</v>
      </c>
      <c r="AN12" s="98" t="s">
        <v>3</v>
      </c>
      <c r="AP12" s="95"/>
      <c r="AR12" s="1" t="b">
        <f>C12=[1]Reģistrs!D12</f>
        <v>1</v>
      </c>
    </row>
    <row r="13" spans="1:44" ht="25.5" customHeight="1" x14ac:dyDescent="0.2">
      <c r="A13" s="36">
        <f t="shared" si="0"/>
        <v>8</v>
      </c>
      <c r="B13" s="35" t="str">
        <f>[1]Reģistrs!C13</f>
        <v>Kuldīgas novada pašvaldība</v>
      </c>
      <c r="C13" s="34" t="str">
        <f>[1]Reģistrs!D13</f>
        <v>Sociālā dienesta ēkas energoefektivitātes uzlabošana Dzirnavu ielā 9, Kuldīgā, Kuldīgas novadā</v>
      </c>
      <c r="D13" s="33" t="str">
        <f>[1]Reģistrs!Z13</f>
        <v>Jā</v>
      </c>
      <c r="E13" s="32" t="str">
        <f>[1]Reģistrs!AA13</f>
        <v>Jā</v>
      </c>
      <c r="F13" s="32" t="str">
        <f>[1]Reģistrs!AB13</f>
        <v>Jā</v>
      </c>
      <c r="G13" s="31" t="str">
        <f>[1]Reģistrs!AC13</f>
        <v>Jā</v>
      </c>
      <c r="H13" s="30">
        <f>[1]Reģistrs!AE13</f>
        <v>10</v>
      </c>
      <c r="I13" s="29">
        <f>[1]Reģistrs!AG13</f>
        <v>8</v>
      </c>
      <c r="J13" s="29">
        <f>[1]Reģistrs!AI13</f>
        <v>10</v>
      </c>
      <c r="K13" s="29">
        <f>[1]Reģistrs!AK13</f>
        <v>10</v>
      </c>
      <c r="L13" s="29">
        <f>[1]Reģistrs!AM13</f>
        <v>0</v>
      </c>
      <c r="M13" s="29">
        <f>[1]Reģistrs!AO13</f>
        <v>0</v>
      </c>
      <c r="N13" s="29">
        <f>[1]Reģistrs!AQ13</f>
        <v>10</v>
      </c>
      <c r="O13" s="28">
        <f t="shared" si="1"/>
        <v>48</v>
      </c>
      <c r="P13" s="26">
        <f>[1]Reģistrs!L13</f>
        <v>188951.73599999998</v>
      </c>
      <c r="Q13" s="27">
        <f>[1]Reģistrs!M13</f>
        <v>38.155887999999997</v>
      </c>
      <c r="R13" s="20">
        <f>[1]Reģistrs!N13</f>
        <v>0</v>
      </c>
      <c r="S13" s="26" t="str">
        <f t="shared" si="2"/>
        <v>Atbilst</v>
      </c>
      <c r="T13" s="21" t="str">
        <f t="shared" si="3"/>
        <v>Atbilst</v>
      </c>
      <c r="U13" s="21" t="str">
        <f t="shared" si="4"/>
        <v>Atbilst</v>
      </c>
      <c r="V13" s="25">
        <f t="shared" si="5"/>
        <v>1.2747946253322597</v>
      </c>
      <c r="W13" s="24">
        <f>[1]Reģistrs!J13</f>
        <v>240874.6575</v>
      </c>
      <c r="X13" s="23"/>
      <c r="Y13" s="22">
        <f t="shared" si="6"/>
        <v>2242080.6275000004</v>
      </c>
      <c r="Z13" s="21">
        <f t="shared" si="7"/>
        <v>2504165.0449999999</v>
      </c>
      <c r="AA13" s="21">
        <f t="shared" si="8"/>
        <v>524.60218599999996</v>
      </c>
      <c r="AB13" s="20">
        <f t="shared" si="9"/>
        <v>0.1066</v>
      </c>
      <c r="AD13" s="151"/>
      <c r="AE13" s="97" t="e">
        <f t="shared" ref="AE13:AJ13" si="11">AE12/AE7</f>
        <v>#DIV/0!</v>
      </c>
      <c r="AF13" s="97">
        <f t="shared" si="11"/>
        <v>0.6067415730337079</v>
      </c>
      <c r="AG13" s="97">
        <f t="shared" si="11"/>
        <v>0.59598365866286507</v>
      </c>
      <c r="AH13" s="97">
        <f t="shared" si="11"/>
        <v>59.855937315469191</v>
      </c>
      <c r="AI13" s="97">
        <f t="shared" si="11"/>
        <v>64.355349240978683</v>
      </c>
      <c r="AJ13" s="97" t="e">
        <f t="shared" si="11"/>
        <v>#DIV/0!</v>
      </c>
      <c r="AM13" s="98">
        <v>358594.91999999806</v>
      </c>
      <c r="AN13" s="98" t="s">
        <v>2</v>
      </c>
      <c r="AP13" s="95"/>
      <c r="AR13" s="1" t="b">
        <f>C13=[1]Reģistrs!D13</f>
        <v>1</v>
      </c>
    </row>
    <row r="14" spans="1:44" ht="25.5" customHeight="1" x14ac:dyDescent="0.2">
      <c r="A14" s="36">
        <f t="shared" si="0"/>
        <v>9</v>
      </c>
      <c r="B14" s="35" t="str">
        <f>[1]Reģistrs!C14</f>
        <v>Gulbenes novada pašvaldība</v>
      </c>
      <c r="C14" s="34" t="str">
        <f>[1]Reģistrs!D14</f>
        <v>Gulbenes novada sociālā dienesta ēkas energoefektivitātes paaugstināšana</v>
      </c>
      <c r="D14" s="33" t="str">
        <f>[1]Reģistrs!Z14</f>
        <v>Jā</v>
      </c>
      <c r="E14" s="32" t="str">
        <f>[1]Reģistrs!AA14</f>
        <v>Jā</v>
      </c>
      <c r="F14" s="32" t="str">
        <f>[1]Reģistrs!AB14</f>
        <v>Jā</v>
      </c>
      <c r="G14" s="31" t="str">
        <f>[1]Reģistrs!AC14</f>
        <v>Jā</v>
      </c>
      <c r="H14" s="30">
        <f>[1]Reģistrs!AE14</f>
        <v>10</v>
      </c>
      <c r="I14" s="29">
        <f>[1]Reģistrs!AG14</f>
        <v>10</v>
      </c>
      <c r="J14" s="29">
        <f>[1]Reģistrs!AI14</f>
        <v>6</v>
      </c>
      <c r="K14" s="29">
        <f>[1]Reģistrs!AK14</f>
        <v>10</v>
      </c>
      <c r="L14" s="29">
        <f>[1]Reģistrs!AM14</f>
        <v>0</v>
      </c>
      <c r="M14" s="29">
        <f>[1]Reģistrs!AO14</f>
        <v>0</v>
      </c>
      <c r="N14" s="29">
        <f>[1]Reģistrs!AQ14</f>
        <v>10</v>
      </c>
      <c r="O14" s="28">
        <f t="shared" si="1"/>
        <v>46</v>
      </c>
      <c r="P14" s="26">
        <f>[1]Reģistrs!L14</f>
        <v>153019.4376</v>
      </c>
      <c r="Q14" s="27">
        <f>[1]Reģistrs!M14</f>
        <v>30.708507400000002</v>
      </c>
      <c r="R14" s="20">
        <f>[1]Reģistrs!N14</f>
        <v>0</v>
      </c>
      <c r="S14" s="26" t="str">
        <f t="shared" si="2"/>
        <v>Atbilst</v>
      </c>
      <c r="T14" s="21" t="str">
        <f t="shared" si="3"/>
        <v>Atbilst</v>
      </c>
      <c r="U14" s="21" t="str">
        <f t="shared" si="4"/>
        <v>Atbilst</v>
      </c>
      <c r="V14" s="25">
        <f t="shared" si="5"/>
        <v>0.99987297300065359</v>
      </c>
      <c r="W14" s="24">
        <f>[1]Reģistrs!J14</f>
        <v>153000</v>
      </c>
      <c r="X14" s="23"/>
      <c r="Y14" s="22">
        <f t="shared" si="6"/>
        <v>2395080.6275000004</v>
      </c>
      <c r="Z14" s="21">
        <f t="shared" si="7"/>
        <v>2657184.4825999998</v>
      </c>
      <c r="AA14" s="21">
        <f t="shared" si="8"/>
        <v>555.31069339999999</v>
      </c>
      <c r="AB14" s="20">
        <f t="shared" si="9"/>
        <v>0.1066</v>
      </c>
      <c r="AR14" s="1" t="b">
        <f>C14=[1]Reģistrs!D14</f>
        <v>1</v>
      </c>
    </row>
    <row r="15" spans="1:44" ht="25.5" customHeight="1" x14ac:dyDescent="0.2">
      <c r="A15" s="36">
        <f t="shared" si="0"/>
        <v>10</v>
      </c>
      <c r="B15" s="35" t="str">
        <f>[1]Reģistrs!C15</f>
        <v>Kocēnu novada pašvaldība</v>
      </c>
      <c r="C15" s="34" t="str">
        <f>[1]Reģistrs!D15</f>
        <v>Energoefektivitātes paaugstināšana Kocēnu novada domes ēkā Alejas ielā 8, Kocēnos</v>
      </c>
      <c r="D15" s="33" t="str">
        <f>[1]Reģistrs!Z15</f>
        <v>Jā</v>
      </c>
      <c r="E15" s="32" t="str">
        <f>[1]Reģistrs!AA15</f>
        <v>Jā</v>
      </c>
      <c r="F15" s="32" t="str">
        <f>[1]Reģistrs!AB15</f>
        <v>Jā</v>
      </c>
      <c r="G15" s="31" t="str">
        <f>[1]Reģistrs!AC15</f>
        <v>Jā</v>
      </c>
      <c r="H15" s="30">
        <f>[1]Reģistrs!AE15</f>
        <v>10</v>
      </c>
      <c r="I15" s="29">
        <f>[1]Reģistrs!AG15</f>
        <v>10</v>
      </c>
      <c r="J15" s="29">
        <f>[1]Reģistrs!AI15</f>
        <v>6</v>
      </c>
      <c r="K15" s="29">
        <f>[1]Reģistrs!AK15</f>
        <v>10</v>
      </c>
      <c r="L15" s="29">
        <f>[1]Reģistrs!AM15</f>
        <v>0</v>
      </c>
      <c r="M15" s="29">
        <f>[1]Reģistrs!AO15</f>
        <v>0</v>
      </c>
      <c r="N15" s="29">
        <f>[1]Reģistrs!AQ15</f>
        <v>10</v>
      </c>
      <c r="O15" s="28">
        <f t="shared" si="1"/>
        <v>46</v>
      </c>
      <c r="P15" s="26">
        <f>[1]Reģistrs!L15</f>
        <v>198624.17599999998</v>
      </c>
      <c r="Q15" s="27">
        <f>[1]Reģistrs!M15</f>
        <v>38.167099999999991</v>
      </c>
      <c r="R15" s="20">
        <f>[1]Reģistrs!N15</f>
        <v>0</v>
      </c>
      <c r="S15" s="26" t="str">
        <f t="shared" si="2"/>
        <v>Atbilst</v>
      </c>
      <c r="T15" s="21" t="str">
        <f t="shared" si="3"/>
        <v>Atbilst</v>
      </c>
      <c r="U15" s="21" t="str">
        <f t="shared" si="4"/>
        <v>Atbilst</v>
      </c>
      <c r="V15" s="25">
        <f t="shared" si="5"/>
        <v>1.0446751960345453</v>
      </c>
      <c r="W15" s="24">
        <f>[1]Reģistrs!J15</f>
        <v>207497.75</v>
      </c>
      <c r="X15" s="23"/>
      <c r="Y15" s="22">
        <f t="shared" si="6"/>
        <v>2602578.3775000004</v>
      </c>
      <c r="Z15" s="21">
        <f t="shared" si="7"/>
        <v>2855808.6585999997</v>
      </c>
      <c r="AA15" s="21">
        <f t="shared" si="8"/>
        <v>593.4777934</v>
      </c>
      <c r="AB15" s="20">
        <f t="shared" si="9"/>
        <v>0.1066</v>
      </c>
      <c r="AP15" s="100"/>
      <c r="AR15" s="1" t="b">
        <f>C15=[1]Reģistrs!D15</f>
        <v>1</v>
      </c>
    </row>
    <row r="16" spans="1:44" ht="25.5" customHeight="1" x14ac:dyDescent="0.2">
      <c r="A16" s="36">
        <f t="shared" si="0"/>
        <v>11</v>
      </c>
      <c r="B16" s="35" t="str">
        <f>[1]Reģistrs!C16</f>
        <v>Tukuma novada pašvaldība</v>
      </c>
      <c r="C16" s="34" t="str">
        <f>[1]Reģistrs!D16</f>
        <v>Energoefektivitātes paaugstināšana PII „Pasaciņa”</v>
      </c>
      <c r="D16" s="33" t="str">
        <f>[1]Reģistrs!Z16</f>
        <v>Jā</v>
      </c>
      <c r="E16" s="32" t="str">
        <f>[1]Reģistrs!AA16</f>
        <v>Jā</v>
      </c>
      <c r="F16" s="32" t="str">
        <f>[1]Reģistrs!AB16</f>
        <v>Jā</v>
      </c>
      <c r="G16" s="31" t="str">
        <f>[1]Reģistrs!AC16</f>
        <v>Jā</v>
      </c>
      <c r="H16" s="30">
        <f>[1]Reģistrs!AE16</f>
        <v>10</v>
      </c>
      <c r="I16" s="29">
        <f>[1]Reģistrs!AG16</f>
        <v>10</v>
      </c>
      <c r="J16" s="29">
        <f>[1]Reģistrs!AI16</f>
        <v>6</v>
      </c>
      <c r="K16" s="29">
        <f>[1]Reģistrs!AK16</f>
        <v>10</v>
      </c>
      <c r="L16" s="29">
        <f>[1]Reģistrs!AM16</f>
        <v>10</v>
      </c>
      <c r="M16" s="29">
        <f>[1]Reģistrs!AO16</f>
        <v>0</v>
      </c>
      <c r="N16" s="29">
        <f>[1]Reģistrs!AQ16</f>
        <v>0</v>
      </c>
      <c r="O16" s="28">
        <f t="shared" si="1"/>
        <v>46</v>
      </c>
      <c r="P16" s="26">
        <f>[1]Reģistrs!L16</f>
        <v>270766.962</v>
      </c>
      <c r="Q16" s="27">
        <f>[1]Reģistrs!M16</f>
        <v>53.690040000000003</v>
      </c>
      <c r="R16" s="20">
        <f>[1]Reģistrs!N16</f>
        <v>0</v>
      </c>
      <c r="S16" s="26" t="str">
        <f t="shared" si="2"/>
        <v>Atbilst</v>
      </c>
      <c r="T16" s="21" t="str">
        <f t="shared" si="3"/>
        <v>Atbilst</v>
      </c>
      <c r="U16" s="21" t="str">
        <f t="shared" si="4"/>
        <v>Atbilst</v>
      </c>
      <c r="V16" s="25">
        <f t="shared" si="5"/>
        <v>1.0783257966309789</v>
      </c>
      <c r="W16" s="24">
        <f>[1]Reģistrs!J16</f>
        <v>291975</v>
      </c>
      <c r="X16" s="23"/>
      <c r="Y16" s="22">
        <f t="shared" si="6"/>
        <v>2894553.3775000004</v>
      </c>
      <c r="Z16" s="21">
        <f t="shared" si="7"/>
        <v>3126575.6205999996</v>
      </c>
      <c r="AA16" s="21">
        <f t="shared" si="8"/>
        <v>647.16783339999995</v>
      </c>
      <c r="AB16" s="20">
        <f t="shared" si="9"/>
        <v>0.1066</v>
      </c>
      <c r="AD16" s="140" t="s">
        <v>1</v>
      </c>
      <c r="AE16" s="99"/>
      <c r="AF16" s="99">
        <v>29</v>
      </c>
      <c r="AG16" s="99">
        <f>SUM(W60:W88)+AM13</f>
        <v>6592032.1616349984</v>
      </c>
      <c r="AH16" s="98">
        <f>SUM(P60:P88)</f>
        <v>5653724.3197999988</v>
      </c>
      <c r="AI16" s="98">
        <f>SUM(Q60:Q88)</f>
        <v>1294.9178446400008</v>
      </c>
      <c r="AJ16" s="98">
        <f>SUM(R60:R88)</f>
        <v>0.31827999999999995</v>
      </c>
      <c r="AR16" s="1" t="b">
        <f>C16=[1]Reģistrs!D16</f>
        <v>1</v>
      </c>
    </row>
    <row r="17" spans="1:44" ht="25.5" customHeight="1" x14ac:dyDescent="0.2">
      <c r="A17" s="36">
        <f t="shared" si="0"/>
        <v>12</v>
      </c>
      <c r="B17" s="35" t="str">
        <f>[1]Reģistrs!C17</f>
        <v>Limbažu novada pašvaldība</v>
      </c>
      <c r="C17" s="34" t="str">
        <f>[1]Reģistrs!D17</f>
        <v>Pašvaldības administratīvās ēkas energoefektivitātes paaugstināšana</v>
      </c>
      <c r="D17" s="33" t="str">
        <f>[1]Reģistrs!Z17</f>
        <v>Jā</v>
      </c>
      <c r="E17" s="32" t="str">
        <f>[1]Reģistrs!AA17</f>
        <v>Jā</v>
      </c>
      <c r="F17" s="32" t="str">
        <f>[1]Reģistrs!AB17</f>
        <v>Jā</v>
      </c>
      <c r="G17" s="31" t="str">
        <f>[1]Reģistrs!AC17</f>
        <v>Jā</v>
      </c>
      <c r="H17" s="30">
        <f>[1]Reģistrs!AE17</f>
        <v>10</v>
      </c>
      <c r="I17" s="29">
        <f>[1]Reģistrs!AG17</f>
        <v>10</v>
      </c>
      <c r="J17" s="29">
        <f>[1]Reģistrs!AI17</f>
        <v>6</v>
      </c>
      <c r="K17" s="29">
        <f>[1]Reģistrs!AK17</f>
        <v>10</v>
      </c>
      <c r="L17" s="29">
        <f>[1]Reģistrs!AM17</f>
        <v>0</v>
      </c>
      <c r="M17" s="29">
        <f>[1]Reģistrs!AO17</f>
        <v>0</v>
      </c>
      <c r="N17" s="29">
        <f>[1]Reģistrs!AQ17</f>
        <v>10</v>
      </c>
      <c r="O17" s="28">
        <f t="shared" si="1"/>
        <v>46</v>
      </c>
      <c r="P17" s="26">
        <f>[1]Reģistrs!L17</f>
        <v>284308.80000000005</v>
      </c>
      <c r="Q17" s="27">
        <f>[1]Reģistrs!M17</f>
        <v>57.79392</v>
      </c>
      <c r="R17" s="20">
        <f>[1]Reģistrs!N17</f>
        <v>0</v>
      </c>
      <c r="S17" s="26" t="str">
        <f t="shared" si="2"/>
        <v>Atbilst</v>
      </c>
      <c r="T17" s="21" t="str">
        <f t="shared" si="3"/>
        <v>Atbilst</v>
      </c>
      <c r="U17" s="21" t="str">
        <f t="shared" si="4"/>
        <v>Atbilst</v>
      </c>
      <c r="V17" s="25">
        <f t="shared" si="5"/>
        <v>1.0875041504167298</v>
      </c>
      <c r="W17" s="24">
        <f>[1]Reģistrs!J17</f>
        <v>309187</v>
      </c>
      <c r="X17" s="23"/>
      <c r="Y17" s="22">
        <f t="shared" si="6"/>
        <v>3203740.3775000004</v>
      </c>
      <c r="Z17" s="21">
        <f t="shared" si="7"/>
        <v>3410884.4205999998</v>
      </c>
      <c r="AA17" s="21">
        <f t="shared" si="8"/>
        <v>704.96175339999991</v>
      </c>
      <c r="AB17" s="20">
        <f t="shared" si="9"/>
        <v>0.1066</v>
      </c>
      <c r="AD17" s="140"/>
      <c r="AE17" s="97" t="e">
        <f t="shared" ref="AE17:AJ17" si="12">AE16/AE7</f>
        <v>#DIV/0!</v>
      </c>
      <c r="AF17" s="97">
        <f t="shared" si="12"/>
        <v>0.3258426966292135</v>
      </c>
      <c r="AG17" s="97">
        <f t="shared" si="12"/>
        <v>0.33359744017614495</v>
      </c>
      <c r="AH17" s="97">
        <f t="shared" si="12"/>
        <v>28.916924589841962</v>
      </c>
      <c r="AI17" s="97">
        <f t="shared" si="12"/>
        <v>32.623946605193737</v>
      </c>
      <c r="AJ17" s="97" t="e">
        <f t="shared" si="12"/>
        <v>#DIV/0!</v>
      </c>
      <c r="AR17" s="1" t="b">
        <f>C17=[1]Reģistrs!D17</f>
        <v>1</v>
      </c>
    </row>
    <row r="18" spans="1:44" ht="25.5" customHeight="1" x14ac:dyDescent="0.2">
      <c r="A18" s="36">
        <f t="shared" si="0"/>
        <v>13</v>
      </c>
      <c r="B18" s="35" t="str">
        <f>[1]Reģistrs!C18</f>
        <v>Lielvārdes novada pašvaldība</v>
      </c>
      <c r="C18" s="34" t="str">
        <f>[1]Reģistrs!D18</f>
        <v>Energoefektivitātes paaugstināšana sociālo dzīvokļu mājā Lēdmanē, Lielvārdes novadā</v>
      </c>
      <c r="D18" s="33" t="str">
        <f>[1]Reģistrs!Z18</f>
        <v>Jā</v>
      </c>
      <c r="E18" s="32" t="str">
        <f>[1]Reģistrs!AA18</f>
        <v>Jā</v>
      </c>
      <c r="F18" s="32" t="str">
        <f>[1]Reģistrs!AB18</f>
        <v>Jā</v>
      </c>
      <c r="G18" s="31" t="str">
        <f>[1]Reģistrs!AC18</f>
        <v>Jā</v>
      </c>
      <c r="H18" s="30">
        <f>[1]Reģistrs!AE18</f>
        <v>10</v>
      </c>
      <c r="I18" s="29">
        <f>[1]Reģistrs!AG18</f>
        <v>10</v>
      </c>
      <c r="J18" s="29">
        <f>[1]Reģistrs!AI18</f>
        <v>6</v>
      </c>
      <c r="K18" s="29">
        <f>[1]Reģistrs!AK18</f>
        <v>10</v>
      </c>
      <c r="L18" s="29">
        <f>[1]Reģistrs!AM18</f>
        <v>0</v>
      </c>
      <c r="M18" s="29">
        <f>[1]Reģistrs!AO18</f>
        <v>0</v>
      </c>
      <c r="N18" s="29">
        <f>[1]Reģistrs!AQ18</f>
        <v>10</v>
      </c>
      <c r="O18" s="28">
        <f t="shared" si="1"/>
        <v>46</v>
      </c>
      <c r="P18" s="26">
        <f>[1]Reģistrs!L18</f>
        <v>144227.47999999998</v>
      </c>
      <c r="Q18" s="27">
        <f>[1]Reģistrs!M18</f>
        <v>29.320039999999995</v>
      </c>
      <c r="R18" s="20">
        <f>[1]Reģistrs!N18</f>
        <v>0</v>
      </c>
      <c r="S18" s="26" t="str">
        <f t="shared" si="2"/>
        <v>Atbilst</v>
      </c>
      <c r="T18" s="21" t="str">
        <f t="shared" si="3"/>
        <v>Atbilst</v>
      </c>
      <c r="U18" s="21" t="str">
        <f t="shared" si="4"/>
        <v>Atbilst</v>
      </c>
      <c r="V18" s="25">
        <f t="shared" si="5"/>
        <v>1.1062038940152044</v>
      </c>
      <c r="W18" s="24">
        <f>[1]Reģistrs!J18</f>
        <v>159545</v>
      </c>
      <c r="X18" s="23"/>
      <c r="Y18" s="22">
        <f t="shared" si="6"/>
        <v>3363285.3775000004</v>
      </c>
      <c r="Z18" s="21">
        <f t="shared" si="7"/>
        <v>3555111.9005999998</v>
      </c>
      <c r="AA18" s="21">
        <f t="shared" si="8"/>
        <v>734.28179339999986</v>
      </c>
      <c r="AB18" s="20">
        <f t="shared" si="9"/>
        <v>0.1066</v>
      </c>
      <c r="AR18" s="1" t="b">
        <f>C18=[1]Reģistrs!D18</f>
        <v>1</v>
      </c>
    </row>
    <row r="19" spans="1:44" ht="25.5" customHeight="1" x14ac:dyDescent="0.2">
      <c r="A19" s="36">
        <f t="shared" si="0"/>
        <v>14</v>
      </c>
      <c r="B19" s="35" t="str">
        <f>[1]Reģistrs!C19</f>
        <v>Viļānu novada pašvaldība</v>
      </c>
      <c r="C19" s="34" t="str">
        <f>[1]Reģistrs!D19</f>
        <v>Sekmēt energoefektivitātes paaugstināšanu Viļānu Mūzikas un mākslas skolā</v>
      </c>
      <c r="D19" s="33" t="str">
        <f>[1]Reģistrs!Z19</f>
        <v>Jā</v>
      </c>
      <c r="E19" s="32" t="str">
        <f>[1]Reģistrs!AA19</f>
        <v>Jā</v>
      </c>
      <c r="F19" s="32" t="str">
        <f>[1]Reģistrs!AB19</f>
        <v>Jā</v>
      </c>
      <c r="G19" s="31" t="str">
        <f>[1]Reģistrs!AC19</f>
        <v>Jā</v>
      </c>
      <c r="H19" s="30">
        <f>[1]Reģistrs!AE19</f>
        <v>10</v>
      </c>
      <c r="I19" s="29">
        <f>[1]Reģistrs!AG19</f>
        <v>10</v>
      </c>
      <c r="J19" s="29">
        <f>[1]Reģistrs!AI19</f>
        <v>6</v>
      </c>
      <c r="K19" s="29">
        <f>[1]Reģistrs!AK19</f>
        <v>10</v>
      </c>
      <c r="L19" s="29">
        <f>[1]Reģistrs!AM19</f>
        <v>0</v>
      </c>
      <c r="M19" s="29">
        <f>[1]Reģistrs!AO19</f>
        <v>0</v>
      </c>
      <c r="N19" s="29">
        <f>[1]Reģistrs!AQ19</f>
        <v>10</v>
      </c>
      <c r="O19" s="28">
        <f t="shared" si="1"/>
        <v>46</v>
      </c>
      <c r="P19" s="26">
        <f>[1]Reģistrs!L19</f>
        <v>51793.240000000005</v>
      </c>
      <c r="Q19" s="27">
        <f>[1]Reģistrs!M19</f>
        <v>13.673729999999999</v>
      </c>
      <c r="R19" s="20">
        <f>[1]Reģistrs!N19</f>
        <v>0</v>
      </c>
      <c r="S19" s="26" t="str">
        <f t="shared" si="2"/>
        <v>Atbilst</v>
      </c>
      <c r="T19" s="21" t="str">
        <f t="shared" si="3"/>
        <v>Atbilst</v>
      </c>
      <c r="U19" s="21" t="str">
        <f t="shared" si="4"/>
        <v>Atbilst</v>
      </c>
      <c r="V19" s="25">
        <f t="shared" si="5"/>
        <v>1.3598299700887604</v>
      </c>
      <c r="W19" s="24">
        <f>[1]Reģistrs!J19</f>
        <v>70430</v>
      </c>
      <c r="X19" s="23"/>
      <c r="Y19" s="22">
        <f t="shared" si="6"/>
        <v>3433715.3775000004</v>
      </c>
      <c r="Z19" s="21">
        <f t="shared" si="7"/>
        <v>3606905.1406</v>
      </c>
      <c r="AA19" s="21">
        <f t="shared" si="8"/>
        <v>747.95552339999983</v>
      </c>
      <c r="AB19" s="20">
        <f t="shared" si="9"/>
        <v>0.1066</v>
      </c>
      <c r="AR19" s="1" t="b">
        <f>C19=[1]Reģistrs!D19</f>
        <v>1</v>
      </c>
    </row>
    <row r="20" spans="1:44" ht="25.5" customHeight="1" x14ac:dyDescent="0.2">
      <c r="A20" s="36">
        <f t="shared" si="0"/>
        <v>15</v>
      </c>
      <c r="B20" s="35" t="str">
        <f>[1]Reģistrs!C20</f>
        <v>Ilūkstes novada pašvaldība</v>
      </c>
      <c r="C20" s="34" t="str">
        <f>[1]Reģistrs!D20</f>
        <v xml:space="preserve">Kompleksi risinājumi energoefektivitātes paaugstināšanai Veselības centra "Ilūkste" jaunajā korpusā </v>
      </c>
      <c r="D20" s="33" t="str">
        <f>[1]Reģistrs!Z20</f>
        <v>Jā</v>
      </c>
      <c r="E20" s="32" t="str">
        <f>[1]Reģistrs!AA20</f>
        <v>Jā</v>
      </c>
      <c r="F20" s="32" t="str">
        <f>[1]Reģistrs!AB20</f>
        <v>Jā</v>
      </c>
      <c r="G20" s="31" t="str">
        <f>[1]Reģistrs!AC20</f>
        <v>Jā</v>
      </c>
      <c r="H20" s="30">
        <f>[1]Reģistrs!AE20</f>
        <v>10</v>
      </c>
      <c r="I20" s="29">
        <f>[1]Reģistrs!AG20</f>
        <v>10</v>
      </c>
      <c r="J20" s="29">
        <f>[1]Reģistrs!AI20</f>
        <v>10</v>
      </c>
      <c r="K20" s="29">
        <f>[1]Reģistrs!AK20</f>
        <v>10</v>
      </c>
      <c r="L20" s="29">
        <f>[1]Reģistrs!AM20</f>
        <v>0</v>
      </c>
      <c r="M20" s="29">
        <f>[1]Reģistrs!AO20</f>
        <v>0</v>
      </c>
      <c r="N20" s="29">
        <f>[1]Reģistrs!AQ20</f>
        <v>5</v>
      </c>
      <c r="O20" s="28">
        <f t="shared" si="1"/>
        <v>45</v>
      </c>
      <c r="P20" s="26">
        <f>[1]Reģistrs!L20</f>
        <v>302878.89550000004</v>
      </c>
      <c r="Q20" s="27">
        <f>[1]Reģistrs!M20</f>
        <v>58.59207</v>
      </c>
      <c r="R20" s="20">
        <f>[1]Reģistrs!N20</f>
        <v>0</v>
      </c>
      <c r="S20" s="26" t="str">
        <f t="shared" si="2"/>
        <v>Atbilst</v>
      </c>
      <c r="T20" s="21" t="str">
        <f t="shared" si="3"/>
        <v>Atbilst</v>
      </c>
      <c r="U20" s="21" t="str">
        <f t="shared" si="4"/>
        <v>Atbilst</v>
      </c>
      <c r="V20" s="25">
        <f t="shared" si="5"/>
        <v>0.77055065066426842</v>
      </c>
      <c r="W20" s="24">
        <f>[1]Reģistrs!J20</f>
        <v>233383.53</v>
      </c>
      <c r="X20" s="23"/>
      <c r="Y20" s="22">
        <f t="shared" si="6"/>
        <v>3667098.9075000002</v>
      </c>
      <c r="Z20" s="21">
        <f t="shared" si="7"/>
        <v>3909784.0361000001</v>
      </c>
      <c r="AA20" s="21">
        <f t="shared" si="8"/>
        <v>806.54759339999987</v>
      </c>
      <c r="AB20" s="20">
        <f t="shared" si="9"/>
        <v>0.1066</v>
      </c>
      <c r="AR20" s="1" t="b">
        <f>C20=[1]Reģistrs!D20</f>
        <v>1</v>
      </c>
    </row>
    <row r="21" spans="1:44" ht="25.5" customHeight="1" x14ac:dyDescent="0.2">
      <c r="A21" s="36">
        <f t="shared" si="0"/>
        <v>16</v>
      </c>
      <c r="B21" s="35" t="str">
        <f>[1]Reģistrs!C21</f>
        <v>Grobiņas novada pašvaldība</v>
      </c>
      <c r="C21" s="34" t="str">
        <f>[1]Reģistrs!D21</f>
        <v>Energoefektivitātes paaugstināšana Grobiņas sākumskolas ēkas daļai</v>
      </c>
      <c r="D21" s="33" t="str">
        <f>[1]Reģistrs!Z21</f>
        <v>Jā</v>
      </c>
      <c r="E21" s="32" t="str">
        <f>[1]Reģistrs!AA21</f>
        <v>Jā</v>
      </c>
      <c r="F21" s="32" t="str">
        <f>[1]Reģistrs!AB21</f>
        <v>Jā</v>
      </c>
      <c r="G21" s="31" t="str">
        <f>[1]Reģistrs!AC21</f>
        <v>Jā</v>
      </c>
      <c r="H21" s="30">
        <f>[1]Reģistrs!AE21</f>
        <v>10</v>
      </c>
      <c r="I21" s="29">
        <f>[1]Reģistrs!AG21</f>
        <v>10</v>
      </c>
      <c r="J21" s="29">
        <f>[1]Reģistrs!AI21</f>
        <v>8</v>
      </c>
      <c r="K21" s="29">
        <f>[1]Reģistrs!AK21</f>
        <v>6</v>
      </c>
      <c r="L21" s="29">
        <f>[1]Reģistrs!AM21</f>
        <v>0</v>
      </c>
      <c r="M21" s="29">
        <f>[1]Reģistrs!AO21</f>
        <v>0</v>
      </c>
      <c r="N21" s="29">
        <f>[1]Reģistrs!AQ21</f>
        <v>10</v>
      </c>
      <c r="O21" s="28">
        <f t="shared" si="1"/>
        <v>44</v>
      </c>
      <c r="P21" s="26">
        <f>[1]Reģistrs!L21</f>
        <v>205262.48799999998</v>
      </c>
      <c r="Q21" s="27">
        <f>[1]Reģistrs!M21</f>
        <v>41.354990000000051</v>
      </c>
      <c r="R21" s="20">
        <f>[1]Reģistrs!N21</f>
        <v>0</v>
      </c>
      <c r="S21" s="26" t="str">
        <f t="shared" si="2"/>
        <v>Atbilst</v>
      </c>
      <c r="T21" s="21" t="str">
        <f t="shared" si="3"/>
        <v>Atbilst</v>
      </c>
      <c r="U21" s="21" t="str">
        <f t="shared" si="4"/>
        <v>Atbilst</v>
      </c>
      <c r="V21" s="25">
        <f t="shared" si="5"/>
        <v>0.93399920203637021</v>
      </c>
      <c r="W21" s="24">
        <f>[1]Reģistrs!J21</f>
        <v>191715</v>
      </c>
      <c r="X21" s="23"/>
      <c r="Y21" s="22">
        <f t="shared" si="6"/>
        <v>3858813.9075000002</v>
      </c>
      <c r="Z21" s="21">
        <f t="shared" si="7"/>
        <v>4115046.5241</v>
      </c>
      <c r="AA21" s="21">
        <f t="shared" si="8"/>
        <v>847.90258339999991</v>
      </c>
      <c r="AB21" s="20">
        <f t="shared" si="9"/>
        <v>0.1066</v>
      </c>
      <c r="AR21" s="1" t="b">
        <f>C21=[1]Reģistrs!D21</f>
        <v>1</v>
      </c>
    </row>
    <row r="22" spans="1:44" ht="25.5" customHeight="1" x14ac:dyDescent="0.2">
      <c r="A22" s="36">
        <f t="shared" si="0"/>
        <v>17</v>
      </c>
      <c r="B22" s="35" t="str">
        <f>[1]Reģistrs!C22</f>
        <v>Grobiņas novada pašvaldība</v>
      </c>
      <c r="C22" s="34" t="str">
        <f>[1]Reģistrs!D22</f>
        <v>Energoefektivitātes paaugstināšana ēkai "Āmuļi"</v>
      </c>
      <c r="D22" s="33" t="str">
        <f>[1]Reģistrs!Z22</f>
        <v>Jā</v>
      </c>
      <c r="E22" s="32" t="str">
        <f>[1]Reģistrs!AA22</f>
        <v>Jā</v>
      </c>
      <c r="F22" s="32" t="str">
        <f>[1]Reģistrs!AB22</f>
        <v>Jā</v>
      </c>
      <c r="G22" s="31" t="str">
        <f>[1]Reģistrs!AC22</f>
        <v>Jā</v>
      </c>
      <c r="H22" s="30">
        <f>[1]Reģistrs!AE22</f>
        <v>10</v>
      </c>
      <c r="I22" s="29">
        <f>[1]Reģistrs!AG22</f>
        <v>10</v>
      </c>
      <c r="J22" s="29">
        <f>[1]Reģistrs!AI22</f>
        <v>10</v>
      </c>
      <c r="K22" s="29">
        <f>[1]Reģistrs!AK22</f>
        <v>6</v>
      </c>
      <c r="L22" s="29">
        <f>[1]Reģistrs!AM22</f>
        <v>0</v>
      </c>
      <c r="M22" s="29">
        <f>[1]Reģistrs!AO22</f>
        <v>3</v>
      </c>
      <c r="N22" s="29">
        <f>[1]Reģistrs!AQ22</f>
        <v>5</v>
      </c>
      <c r="O22" s="28">
        <f t="shared" si="1"/>
        <v>44</v>
      </c>
      <c r="P22" s="26">
        <f>[1]Reģistrs!L22</f>
        <v>101046.446</v>
      </c>
      <c r="Q22" s="27">
        <f>[1]Reģistrs!M22</f>
        <v>26.744424510000005</v>
      </c>
      <c r="R22" s="20">
        <f>[1]Reģistrs!N22</f>
        <v>0</v>
      </c>
      <c r="S22" s="26" t="str">
        <f t="shared" si="2"/>
        <v>Atbilst</v>
      </c>
      <c r="T22" s="21" t="str">
        <f t="shared" si="3"/>
        <v>Atbilst</v>
      </c>
      <c r="U22" s="21" t="str">
        <f t="shared" si="4"/>
        <v>Atbilst</v>
      </c>
      <c r="V22" s="25">
        <f t="shared" si="5"/>
        <v>1.1955888087345496</v>
      </c>
      <c r="W22" s="24">
        <f>[1]Reģistrs!J22</f>
        <v>120810</v>
      </c>
      <c r="X22" s="23"/>
      <c r="Y22" s="22">
        <f t="shared" si="6"/>
        <v>3979623.9075000002</v>
      </c>
      <c r="Z22" s="21">
        <f t="shared" si="7"/>
        <v>4216092.9701000005</v>
      </c>
      <c r="AA22" s="21">
        <f t="shared" si="8"/>
        <v>874.64700790999996</v>
      </c>
      <c r="AB22" s="20">
        <f t="shared" si="9"/>
        <v>0.1066</v>
      </c>
      <c r="AR22" s="1" t="b">
        <f>C22=[1]Reģistrs!D22</f>
        <v>1</v>
      </c>
    </row>
    <row r="23" spans="1:44" ht="25.5" customHeight="1" x14ac:dyDescent="0.2">
      <c r="A23" s="36">
        <f t="shared" si="0"/>
        <v>18</v>
      </c>
      <c r="B23" s="35" t="str">
        <f>[1]Reģistrs!C23</f>
        <v>Ādažu novada pašvaldība</v>
      </c>
      <c r="C23" s="34" t="str">
        <f>[1]Reģistrs!D23</f>
        <v>Ēkas Gaujas ielā 16 energoefektivitātes paaugstināšana</v>
      </c>
      <c r="D23" s="33" t="str">
        <f>[1]Reģistrs!Z23</f>
        <v>Jā</v>
      </c>
      <c r="E23" s="32" t="str">
        <f>[1]Reģistrs!AA23</f>
        <v>Jā</v>
      </c>
      <c r="F23" s="32" t="str">
        <f>[1]Reģistrs!AB23</f>
        <v>Jā</v>
      </c>
      <c r="G23" s="31" t="str">
        <f>[1]Reģistrs!AC23</f>
        <v>Jā</v>
      </c>
      <c r="H23" s="30">
        <f>[1]Reģistrs!AE23</f>
        <v>10</v>
      </c>
      <c r="I23" s="29">
        <f>[1]Reģistrs!AG23</f>
        <v>10</v>
      </c>
      <c r="J23" s="29">
        <f>[1]Reģistrs!AI23</f>
        <v>4</v>
      </c>
      <c r="K23" s="29">
        <f>[1]Reģistrs!AK23</f>
        <v>10</v>
      </c>
      <c r="L23" s="29">
        <f>[1]Reģistrs!AM23</f>
        <v>0</v>
      </c>
      <c r="M23" s="29">
        <f>[1]Reģistrs!AO23</f>
        <v>0</v>
      </c>
      <c r="N23" s="29">
        <f>[1]Reģistrs!AQ23</f>
        <v>10</v>
      </c>
      <c r="O23" s="28">
        <f t="shared" si="1"/>
        <v>44</v>
      </c>
      <c r="P23" s="26">
        <f>[1]Reģistrs!L23</f>
        <v>77857.200000000012</v>
      </c>
      <c r="Q23" s="27">
        <f>[1]Reģistrs!M23</f>
        <v>20.71818</v>
      </c>
      <c r="R23" s="20">
        <f>[1]Reģistrs!N23</f>
        <v>0</v>
      </c>
      <c r="S23" s="26" t="str">
        <f t="shared" si="2"/>
        <v>Atbilst</v>
      </c>
      <c r="T23" s="21" t="str">
        <f t="shared" si="3"/>
        <v>Atbilst</v>
      </c>
      <c r="U23" s="21" t="str">
        <f t="shared" si="4"/>
        <v>Atbilst</v>
      </c>
      <c r="V23" s="25">
        <f t="shared" si="5"/>
        <v>1.3640356961205897</v>
      </c>
      <c r="W23" s="24">
        <f>[1]Reģistrs!J23</f>
        <v>106200</v>
      </c>
      <c r="X23" s="23"/>
      <c r="Y23" s="22">
        <f t="shared" si="6"/>
        <v>4085823.9075000002</v>
      </c>
      <c r="Z23" s="21">
        <f t="shared" si="7"/>
        <v>4293950.1701000007</v>
      </c>
      <c r="AA23" s="21">
        <f t="shared" si="8"/>
        <v>895.36518790999992</v>
      </c>
      <c r="AB23" s="20">
        <f t="shared" si="9"/>
        <v>0.1066</v>
      </c>
      <c r="AR23" s="1" t="b">
        <f>C23=[1]Reģistrs!D23</f>
        <v>1</v>
      </c>
    </row>
    <row r="24" spans="1:44" ht="25.5" customHeight="1" x14ac:dyDescent="0.2">
      <c r="A24" s="36">
        <f t="shared" si="0"/>
        <v>19</v>
      </c>
      <c r="B24" s="35" t="str">
        <f>[1]Reģistrs!C24</f>
        <v>Dundagas novada pašvaldība</v>
      </c>
      <c r="C24" s="34" t="str">
        <f>[1]Reģistrs!D24</f>
        <v>Energoefektivitātes paaugstināšana pašvaldības ēkā "Zītari"</v>
      </c>
      <c r="D24" s="33" t="str">
        <f>[1]Reģistrs!Z24</f>
        <v>Jā</v>
      </c>
      <c r="E24" s="32" t="str">
        <f>[1]Reģistrs!AA24</f>
        <v>Jā</v>
      </c>
      <c r="F24" s="32" t="str">
        <f>[1]Reģistrs!AB24</f>
        <v>Jā</v>
      </c>
      <c r="G24" s="31" t="str">
        <f>[1]Reģistrs!AC24</f>
        <v>Jā</v>
      </c>
      <c r="H24" s="30">
        <f>[1]Reģistrs!AE24</f>
        <v>10</v>
      </c>
      <c r="I24" s="29">
        <f>[1]Reģistrs!AG24</f>
        <v>10</v>
      </c>
      <c r="J24" s="29">
        <f>[1]Reģistrs!AI24</f>
        <v>10</v>
      </c>
      <c r="K24" s="29">
        <f>[1]Reģistrs!AK24</f>
        <v>10</v>
      </c>
      <c r="L24" s="29">
        <f>[1]Reģistrs!AM24</f>
        <v>0</v>
      </c>
      <c r="M24" s="29">
        <f>[1]Reģistrs!AO24</f>
        <v>3</v>
      </c>
      <c r="N24" s="29">
        <f>[1]Reģistrs!AQ24</f>
        <v>0</v>
      </c>
      <c r="O24" s="28">
        <f t="shared" si="1"/>
        <v>43</v>
      </c>
      <c r="P24" s="26">
        <f>[1]Reģistrs!L24</f>
        <v>103395.93600000002</v>
      </c>
      <c r="Q24" s="27">
        <f>[1]Reģistrs!M24</f>
        <v>24.149748000000002</v>
      </c>
      <c r="R24" s="20">
        <f>[1]Reģistrs!N24</f>
        <v>0</v>
      </c>
      <c r="S24" s="26" t="str">
        <f t="shared" si="2"/>
        <v>Atbilst</v>
      </c>
      <c r="T24" s="21" t="str">
        <f t="shared" si="3"/>
        <v>Atbilst</v>
      </c>
      <c r="U24" s="21" t="str">
        <f t="shared" si="4"/>
        <v>Atbilst</v>
      </c>
      <c r="V24" s="25">
        <f t="shared" si="5"/>
        <v>0.57545782070196638</v>
      </c>
      <c r="W24" s="24">
        <f>[1]Reģistrs!J24</f>
        <v>59500</v>
      </c>
      <c r="X24" s="23"/>
      <c r="Y24" s="22">
        <f t="shared" si="6"/>
        <v>4145323.9075000002</v>
      </c>
      <c r="Z24" s="21">
        <f t="shared" si="7"/>
        <v>4397346.1061000004</v>
      </c>
      <c r="AA24" s="21">
        <f t="shared" si="8"/>
        <v>919.51493590999996</v>
      </c>
      <c r="AB24" s="20">
        <f t="shared" si="9"/>
        <v>0.1066</v>
      </c>
      <c r="AD24" s="37"/>
      <c r="AR24" s="1" t="b">
        <f>C24=[1]Reģistrs!D24</f>
        <v>1</v>
      </c>
    </row>
    <row r="25" spans="1:44" ht="25.5" customHeight="1" x14ac:dyDescent="0.2">
      <c r="A25" s="36">
        <f t="shared" si="0"/>
        <v>20</v>
      </c>
      <c r="B25" s="35" t="str">
        <f>[1]Reģistrs!C25</f>
        <v>Grobiņas novada pašvaldība</v>
      </c>
      <c r="C25" s="34" t="str">
        <f>[1]Reģistrs!D25</f>
        <v>Energoefektivitātes paaugstināšana pirmskolas izglītības iestādei "Čiekuriņš" ēkai</v>
      </c>
      <c r="D25" s="33" t="str">
        <f>[1]Reģistrs!Z25</f>
        <v>Jā</v>
      </c>
      <c r="E25" s="32" t="str">
        <f>[1]Reģistrs!AA25</f>
        <v>Jā</v>
      </c>
      <c r="F25" s="32" t="str">
        <f>[1]Reģistrs!AB25</f>
        <v>Jā</v>
      </c>
      <c r="G25" s="31" t="str">
        <f>[1]Reģistrs!AC25</f>
        <v>Jā</v>
      </c>
      <c r="H25" s="30">
        <f>[1]Reģistrs!AE25</f>
        <v>10</v>
      </c>
      <c r="I25" s="29">
        <f>[1]Reģistrs!AG25</f>
        <v>10</v>
      </c>
      <c r="J25" s="29">
        <f>[1]Reģistrs!AI25</f>
        <v>10</v>
      </c>
      <c r="K25" s="29">
        <f>[1]Reģistrs!AK25</f>
        <v>10</v>
      </c>
      <c r="L25" s="29">
        <f>[1]Reģistrs!AM25</f>
        <v>0</v>
      </c>
      <c r="M25" s="29">
        <f>[1]Reģistrs!AO25</f>
        <v>3</v>
      </c>
      <c r="N25" s="29">
        <f>[1]Reģistrs!AQ25</f>
        <v>0</v>
      </c>
      <c r="O25" s="28">
        <f t="shared" si="1"/>
        <v>43</v>
      </c>
      <c r="P25" s="26">
        <f>[1]Reģistrs!L25</f>
        <v>221070.05</v>
      </c>
      <c r="Q25" s="27">
        <f>[1]Reģistrs!M25</f>
        <v>44.369999999999962</v>
      </c>
      <c r="R25" s="20">
        <f>[1]Reģistrs!N25</f>
        <v>0.04</v>
      </c>
      <c r="S25" s="26" t="str">
        <f t="shared" si="2"/>
        <v>Atbilst</v>
      </c>
      <c r="T25" s="21" t="str">
        <f t="shared" si="3"/>
        <v>Atbilst</v>
      </c>
      <c r="U25" s="21" t="str">
        <f t="shared" si="4"/>
        <v>Atbilst</v>
      </c>
      <c r="V25" s="25">
        <f t="shared" si="5"/>
        <v>0.60962577246442928</v>
      </c>
      <c r="W25" s="24">
        <f>[1]Reģistrs!J25</f>
        <v>134770</v>
      </c>
      <c r="X25" s="23"/>
      <c r="Y25" s="22">
        <f t="shared" si="6"/>
        <v>4280093.9075000007</v>
      </c>
      <c r="Z25" s="21">
        <f t="shared" si="7"/>
        <v>4618416.1561000003</v>
      </c>
      <c r="AA25" s="21">
        <f t="shared" si="8"/>
        <v>963.88493590999997</v>
      </c>
      <c r="AB25" s="20">
        <f t="shared" si="9"/>
        <v>0.14660000000000001</v>
      </c>
      <c r="AR25" s="1" t="b">
        <f>C25=[1]Reģistrs!D25</f>
        <v>1</v>
      </c>
    </row>
    <row r="26" spans="1:44" ht="25.5" customHeight="1" x14ac:dyDescent="0.2">
      <c r="A26" s="36">
        <f t="shared" si="0"/>
        <v>21</v>
      </c>
      <c r="B26" s="35" t="str">
        <f>[1]Reģistrs!C26</f>
        <v>Madonas novada pašvaldība</v>
      </c>
      <c r="C26" s="34" t="str">
        <f>[1]Reģistrs!D26</f>
        <v>Energoefektivitātes paaugstināšanas pasākumu uzlabošana Madonas novada Liezēres pirmsskolas izglītības iestādē</v>
      </c>
      <c r="D26" s="33" t="str">
        <f>[1]Reģistrs!Z26</f>
        <v>Jā</v>
      </c>
      <c r="E26" s="32" t="str">
        <f>[1]Reģistrs!AA26</f>
        <v>Jā</v>
      </c>
      <c r="F26" s="32" t="str">
        <f>[1]Reģistrs!AB26</f>
        <v>Jā</v>
      </c>
      <c r="G26" s="31" t="str">
        <f>[1]Reģistrs!AC26</f>
        <v>Jā</v>
      </c>
      <c r="H26" s="30">
        <f>[1]Reģistrs!AE26</f>
        <v>10</v>
      </c>
      <c r="I26" s="29">
        <f>[1]Reģistrs!AG26</f>
        <v>10</v>
      </c>
      <c r="J26" s="29">
        <f>[1]Reģistrs!AI26</f>
        <v>8</v>
      </c>
      <c r="K26" s="29">
        <f>[1]Reģistrs!AK26</f>
        <v>10</v>
      </c>
      <c r="L26" s="29">
        <f>[1]Reģistrs!AM26</f>
        <v>0</v>
      </c>
      <c r="M26" s="29">
        <f>[1]Reģistrs!AO26</f>
        <v>0</v>
      </c>
      <c r="N26" s="29">
        <f>[1]Reģistrs!AQ26</f>
        <v>5</v>
      </c>
      <c r="O26" s="28">
        <f t="shared" si="1"/>
        <v>43</v>
      </c>
      <c r="P26" s="26">
        <f>[1]Reģistrs!L26</f>
        <v>191248.4</v>
      </c>
      <c r="Q26" s="27">
        <f>[1]Reģistrs!M26</f>
        <v>47.193692000000013</v>
      </c>
      <c r="R26" s="20">
        <f>[1]Reģistrs!N26</f>
        <v>0</v>
      </c>
      <c r="S26" s="26" t="str">
        <f t="shared" si="2"/>
        <v>Atbilst</v>
      </c>
      <c r="T26" s="21" t="str">
        <f t="shared" si="3"/>
        <v>Atbilst</v>
      </c>
      <c r="U26" s="21" t="str">
        <f t="shared" si="4"/>
        <v>Atbilst</v>
      </c>
      <c r="V26" s="25">
        <f t="shared" si="5"/>
        <v>0.70489478604788325</v>
      </c>
      <c r="W26" s="24">
        <f>[1]Reģistrs!J26</f>
        <v>134810</v>
      </c>
      <c r="X26" s="23"/>
      <c r="Y26" s="22">
        <f t="shared" si="6"/>
        <v>4414903.9075000007</v>
      </c>
      <c r="Z26" s="21">
        <f t="shared" si="7"/>
        <v>4809664.5561000006</v>
      </c>
      <c r="AA26" s="21">
        <f t="shared" si="8"/>
        <v>1011.07862791</v>
      </c>
      <c r="AB26" s="20">
        <f t="shared" si="9"/>
        <v>0.14660000000000001</v>
      </c>
      <c r="AR26" s="1" t="b">
        <f>C26=[1]Reģistrs!D26</f>
        <v>1</v>
      </c>
    </row>
    <row r="27" spans="1:44" ht="25.5" customHeight="1" x14ac:dyDescent="0.2">
      <c r="A27" s="36">
        <f t="shared" si="0"/>
        <v>22</v>
      </c>
      <c r="B27" s="35" t="str">
        <f>[1]Reģistrs!C27</f>
        <v>Ludzas novada pašvaldība</v>
      </c>
      <c r="C27" s="34" t="str">
        <f>[1]Reģistrs!D27</f>
        <v>Ludzas novada Pildas pamatskolas ēkas energoefektivitātes paaugstināšana</v>
      </c>
      <c r="D27" s="33" t="str">
        <f>[1]Reģistrs!Z27</f>
        <v>Jā</v>
      </c>
      <c r="E27" s="32" t="str">
        <f>[1]Reģistrs!AA27</f>
        <v>Jā</v>
      </c>
      <c r="F27" s="32" t="str">
        <f>[1]Reģistrs!AB27</f>
        <v>Jā</v>
      </c>
      <c r="G27" s="31" t="str">
        <f>[1]Reģistrs!AC27</f>
        <v>Jā</v>
      </c>
      <c r="H27" s="30">
        <f>[1]Reģistrs!AE27</f>
        <v>10</v>
      </c>
      <c r="I27" s="29">
        <f>[1]Reģistrs!AG27</f>
        <v>10</v>
      </c>
      <c r="J27" s="29">
        <f>[1]Reģistrs!AI27</f>
        <v>8</v>
      </c>
      <c r="K27" s="29">
        <f>[1]Reģistrs!AK27</f>
        <v>10</v>
      </c>
      <c r="L27" s="29">
        <f>[1]Reģistrs!AM27</f>
        <v>0</v>
      </c>
      <c r="M27" s="29">
        <f>[1]Reģistrs!AO27</f>
        <v>0</v>
      </c>
      <c r="N27" s="29">
        <f>[1]Reģistrs!AQ27</f>
        <v>5</v>
      </c>
      <c r="O27" s="28">
        <f t="shared" si="1"/>
        <v>43</v>
      </c>
      <c r="P27" s="26">
        <f>[1]Reģistrs!L27</f>
        <v>480861.32399999996</v>
      </c>
      <c r="Q27" s="27">
        <f>[1]Reģistrs!M27</f>
        <v>97.38</v>
      </c>
      <c r="R27" s="20">
        <f>[1]Reģistrs!N27</f>
        <v>0</v>
      </c>
      <c r="S27" s="26" t="str">
        <f t="shared" si="2"/>
        <v>Atbilst</v>
      </c>
      <c r="T27" s="21" t="str">
        <f t="shared" si="3"/>
        <v>Atbilst</v>
      </c>
      <c r="U27" s="21" t="str">
        <f t="shared" si="4"/>
        <v>Atbilst</v>
      </c>
      <c r="V27" s="25">
        <f t="shared" si="5"/>
        <v>0.88383069876503528</v>
      </c>
      <c r="W27" s="24">
        <f>[1]Reģistrs!J27</f>
        <v>425000</v>
      </c>
      <c r="X27" s="23"/>
      <c r="Y27" s="22">
        <f t="shared" si="6"/>
        <v>4839903.9075000007</v>
      </c>
      <c r="Z27" s="21">
        <f t="shared" si="7"/>
        <v>5290525.8801000006</v>
      </c>
      <c r="AA27" s="21">
        <f t="shared" si="8"/>
        <v>1108.4586279099999</v>
      </c>
      <c r="AB27" s="20">
        <f t="shared" si="9"/>
        <v>0.14660000000000001</v>
      </c>
      <c r="AR27" s="1" t="b">
        <f>C27=[1]Reģistrs!D27</f>
        <v>1</v>
      </c>
    </row>
    <row r="28" spans="1:44" ht="25.5" customHeight="1" x14ac:dyDescent="0.2">
      <c r="A28" s="36">
        <f t="shared" si="0"/>
        <v>23</v>
      </c>
      <c r="B28" s="35" t="str">
        <f>[1]Reģistrs!C28</f>
        <v>Saldus novada pašvaldība</v>
      </c>
      <c r="C28" s="34" t="str">
        <f>[1]Reģistrs!D28</f>
        <v>Novadnieku pagasta administratīvās ēkas ar sporta zāli energoefektivitātes paaugstināšana</v>
      </c>
      <c r="D28" s="33" t="str">
        <f>[1]Reģistrs!Z28</f>
        <v>Jā</v>
      </c>
      <c r="E28" s="32" t="str">
        <f>[1]Reģistrs!AA28</f>
        <v>Jā</v>
      </c>
      <c r="F28" s="32" t="str">
        <f>[1]Reģistrs!AB28</f>
        <v>Jā</v>
      </c>
      <c r="G28" s="31" t="str">
        <f>[1]Reģistrs!AC28</f>
        <v>Jā</v>
      </c>
      <c r="H28" s="30">
        <f>[1]Reģistrs!AE28</f>
        <v>10</v>
      </c>
      <c r="I28" s="29">
        <f>[1]Reģistrs!AG28</f>
        <v>8</v>
      </c>
      <c r="J28" s="29">
        <f>[1]Reģistrs!AI28</f>
        <v>6</v>
      </c>
      <c r="K28" s="29">
        <f>[1]Reģistrs!AK28</f>
        <v>6</v>
      </c>
      <c r="L28" s="29">
        <f>[1]Reģistrs!AM28</f>
        <v>0</v>
      </c>
      <c r="M28" s="29">
        <f>[1]Reģistrs!AO28</f>
        <v>3</v>
      </c>
      <c r="N28" s="29">
        <f>[1]Reģistrs!AQ28</f>
        <v>10</v>
      </c>
      <c r="O28" s="28">
        <f t="shared" si="1"/>
        <v>43</v>
      </c>
      <c r="P28" s="26">
        <f>[1]Reģistrs!L28</f>
        <v>217376.58800000002</v>
      </c>
      <c r="Q28" s="27">
        <f>[1]Reģistrs!M28</f>
        <v>39.446263999999992</v>
      </c>
      <c r="R28" s="20">
        <f>[1]Reģistrs!N28</f>
        <v>7.3000000000000001E-3</v>
      </c>
      <c r="S28" s="26" t="str">
        <f t="shared" si="2"/>
        <v>Atbilst</v>
      </c>
      <c r="T28" s="21" t="str">
        <f t="shared" si="3"/>
        <v>Atbilst</v>
      </c>
      <c r="U28" s="21" t="str">
        <f t="shared" si="4"/>
        <v>Atbilst</v>
      </c>
      <c r="V28" s="25">
        <f t="shared" si="5"/>
        <v>1.1136893914260904</v>
      </c>
      <c r="W28" s="24">
        <f>[1]Reģistrs!J28</f>
        <v>242090</v>
      </c>
      <c r="X28" s="23"/>
      <c r="Y28" s="22">
        <f t="shared" si="6"/>
        <v>5081993.9075000007</v>
      </c>
      <c r="Z28" s="21">
        <f t="shared" si="7"/>
        <v>5507902.4681000011</v>
      </c>
      <c r="AA28" s="21">
        <f t="shared" si="8"/>
        <v>1147.9048919099998</v>
      </c>
      <c r="AB28" s="20">
        <f t="shared" si="9"/>
        <v>0.15390000000000001</v>
      </c>
      <c r="AR28" s="1" t="b">
        <f>C28=[1]Reģistrs!D28</f>
        <v>1</v>
      </c>
    </row>
    <row r="29" spans="1:44" ht="25.5" customHeight="1" x14ac:dyDescent="0.2">
      <c r="A29" s="36">
        <f t="shared" si="0"/>
        <v>24</v>
      </c>
      <c r="B29" s="35" t="str">
        <f>[1]Reģistrs!C29</f>
        <v>Aglonas novada pašvaldība</v>
      </c>
      <c r="C29" s="34" t="str">
        <f>[1]Reģistrs!D29</f>
        <v>Aglonas novada centrālās bibliotēkas energoefektivitātes paaugstināšana</v>
      </c>
      <c r="D29" s="33" t="str">
        <f>[1]Reģistrs!Z29</f>
        <v>Jā</v>
      </c>
      <c r="E29" s="32" t="str">
        <f>[1]Reģistrs!AA29</f>
        <v>Jā</v>
      </c>
      <c r="F29" s="32" t="str">
        <f>[1]Reģistrs!AB29</f>
        <v>Jā</v>
      </c>
      <c r="G29" s="31" t="str">
        <f>[1]Reģistrs!AC29</f>
        <v>Jā</v>
      </c>
      <c r="H29" s="30">
        <f>[1]Reģistrs!AE29</f>
        <v>10</v>
      </c>
      <c r="I29" s="29">
        <f>[1]Reģistrs!AG29</f>
        <v>10</v>
      </c>
      <c r="J29" s="29">
        <f>[1]Reģistrs!AI29</f>
        <v>8</v>
      </c>
      <c r="K29" s="29">
        <f>[1]Reģistrs!AK29</f>
        <v>10</v>
      </c>
      <c r="L29" s="29">
        <f>[1]Reģistrs!AM29</f>
        <v>0</v>
      </c>
      <c r="M29" s="29">
        <f>[1]Reģistrs!AO29</f>
        <v>0</v>
      </c>
      <c r="N29" s="29">
        <f>[1]Reģistrs!AQ29</f>
        <v>5</v>
      </c>
      <c r="O29" s="28">
        <f t="shared" si="1"/>
        <v>43</v>
      </c>
      <c r="P29" s="26">
        <f>[1]Reģistrs!L29</f>
        <v>59006.444000000003</v>
      </c>
      <c r="Q29" s="27">
        <f>[1]Reģistrs!M29</f>
        <v>14.937481999999999</v>
      </c>
      <c r="R29" s="20">
        <f>[1]Reģistrs!N29</f>
        <v>0</v>
      </c>
      <c r="S29" s="26" t="str">
        <f t="shared" si="2"/>
        <v>Atbilst</v>
      </c>
      <c r="T29" s="21" t="str">
        <f t="shared" si="3"/>
        <v>Atbilst</v>
      </c>
      <c r="U29" s="21" t="str">
        <f t="shared" si="4"/>
        <v>Atbilst</v>
      </c>
      <c r="V29" s="25">
        <f t="shared" si="5"/>
        <v>1.3644611425830033</v>
      </c>
      <c r="W29" s="24">
        <f>[1]Reģistrs!J29</f>
        <v>80512</v>
      </c>
      <c r="X29" s="23"/>
      <c r="Y29" s="22">
        <f t="shared" si="6"/>
        <v>5162505.9075000007</v>
      </c>
      <c r="Z29" s="21">
        <f t="shared" si="7"/>
        <v>5566908.9121000012</v>
      </c>
      <c r="AA29" s="21">
        <f t="shared" si="8"/>
        <v>1162.8423739099999</v>
      </c>
      <c r="AB29" s="20">
        <f t="shared" si="9"/>
        <v>0.15390000000000001</v>
      </c>
      <c r="AR29" s="1" t="b">
        <f>C29=[1]Reģistrs!D29</f>
        <v>1</v>
      </c>
    </row>
    <row r="30" spans="1:44" ht="25.5" customHeight="1" x14ac:dyDescent="0.2">
      <c r="A30" s="36">
        <f t="shared" si="0"/>
        <v>25</v>
      </c>
      <c r="B30" s="35" t="str">
        <f>[1]Reģistrs!C30</f>
        <v>Kocēnu novada pašvaldība</v>
      </c>
      <c r="C30" s="34" t="str">
        <f>[1]Reģistrs!D30</f>
        <v>Energoefektivitātes paaugstināšana izglītības iestādē, Nākotnes ielā 1, Vaidavā</v>
      </c>
      <c r="D30" s="33" t="str">
        <f>[1]Reģistrs!Z30</f>
        <v>Jā</v>
      </c>
      <c r="E30" s="32" t="str">
        <f>[1]Reģistrs!AA30</f>
        <v>Jā</v>
      </c>
      <c r="F30" s="32" t="str">
        <f>[1]Reģistrs!AB30</f>
        <v>Jā</v>
      </c>
      <c r="G30" s="31" t="str">
        <f>[1]Reģistrs!AC30</f>
        <v>Jā</v>
      </c>
      <c r="H30" s="30">
        <f>[1]Reģistrs!AE30</f>
        <v>10</v>
      </c>
      <c r="I30" s="29">
        <f>[1]Reģistrs!AG30</f>
        <v>10</v>
      </c>
      <c r="J30" s="29">
        <f>[1]Reģistrs!AI30</f>
        <v>8</v>
      </c>
      <c r="K30" s="29">
        <f>[1]Reģistrs!AK30</f>
        <v>10</v>
      </c>
      <c r="L30" s="29">
        <f>[1]Reģistrs!AM30</f>
        <v>0</v>
      </c>
      <c r="M30" s="29">
        <f>[1]Reģistrs!AO30</f>
        <v>0</v>
      </c>
      <c r="N30" s="29">
        <f>[1]Reģistrs!AQ30</f>
        <v>5</v>
      </c>
      <c r="O30" s="28">
        <f t="shared" si="1"/>
        <v>43</v>
      </c>
      <c r="P30" s="26">
        <f>[1]Reģistrs!L30</f>
        <v>566674.95499999996</v>
      </c>
      <c r="Q30" s="27">
        <f>[1]Reģistrs!M30</f>
        <v>156.88073500000002</v>
      </c>
      <c r="R30" s="20">
        <f>[1]Reģistrs!N30</f>
        <v>0</v>
      </c>
      <c r="S30" s="26" t="str">
        <f t="shared" si="2"/>
        <v>Atbilst</v>
      </c>
      <c r="T30" s="21" t="str">
        <f t="shared" si="3"/>
        <v>Atbilst</v>
      </c>
      <c r="U30" s="21" t="str">
        <f t="shared" si="4"/>
        <v>Atbilst</v>
      </c>
      <c r="V30" s="25">
        <f t="shared" si="5"/>
        <v>1.3646762896023878</v>
      </c>
      <c r="W30" s="24">
        <f>[1]Reģistrs!J30</f>
        <v>773327.875</v>
      </c>
      <c r="X30" s="23"/>
      <c r="Y30" s="22">
        <f t="shared" si="6"/>
        <v>5935833.7825000007</v>
      </c>
      <c r="Z30" s="21">
        <f t="shared" si="7"/>
        <v>6133583.8671000013</v>
      </c>
      <c r="AA30" s="21">
        <f t="shared" si="8"/>
        <v>1319.7231089099998</v>
      </c>
      <c r="AB30" s="20">
        <f t="shared" si="9"/>
        <v>0.15390000000000001</v>
      </c>
      <c r="AR30" s="1" t="b">
        <f>C30=[1]Reģistrs!D30</f>
        <v>1</v>
      </c>
    </row>
    <row r="31" spans="1:44" ht="25.5" customHeight="1" x14ac:dyDescent="0.2">
      <c r="A31" s="36">
        <f t="shared" si="0"/>
        <v>26</v>
      </c>
      <c r="B31" s="35" t="str">
        <f>[1]Reģistrs!C31</f>
        <v>Līvānu  novada pašvaldība</v>
      </c>
      <c r="C31" s="34" t="str">
        <f>[1]Reģistrs!D31</f>
        <v>Līvānu  novada pašvaldības ēku pārbūve un energoefektivitātes paaugstināšana - 3.kārta (Projekts Nr.3)</v>
      </c>
      <c r="D31" s="33" t="str">
        <f>[1]Reģistrs!Z31</f>
        <v>Jā</v>
      </c>
      <c r="E31" s="32" t="str">
        <f>[1]Reģistrs!AA31</f>
        <v>Jā</v>
      </c>
      <c r="F31" s="32" t="str">
        <f>[1]Reģistrs!AB31</f>
        <v>Jā</v>
      </c>
      <c r="G31" s="31" t="str">
        <f>[1]Reģistrs!AC31</f>
        <v>Jā</v>
      </c>
      <c r="H31" s="30">
        <f>[1]Reģistrs!AE31</f>
        <v>10</v>
      </c>
      <c r="I31" s="29">
        <f>[1]Reģistrs!AG31</f>
        <v>10</v>
      </c>
      <c r="J31" s="29">
        <f>[1]Reģistrs!AI31</f>
        <v>6</v>
      </c>
      <c r="K31" s="29">
        <f>[1]Reģistrs!AK31</f>
        <v>6</v>
      </c>
      <c r="L31" s="29">
        <f>[1]Reģistrs!AM31</f>
        <v>0</v>
      </c>
      <c r="M31" s="29">
        <f>[1]Reģistrs!AO31</f>
        <v>0</v>
      </c>
      <c r="N31" s="29">
        <f>[1]Reģistrs!AQ31</f>
        <v>10</v>
      </c>
      <c r="O31" s="28">
        <f t="shared" si="1"/>
        <v>42</v>
      </c>
      <c r="P31" s="26">
        <f>[1]Reģistrs!L31</f>
        <v>93719.999999999985</v>
      </c>
      <c r="Q31" s="27">
        <f>[1]Reģistrs!M31</f>
        <v>25.188000000000024</v>
      </c>
      <c r="R31" s="20">
        <f>[1]Reģistrs!N31</f>
        <v>0</v>
      </c>
      <c r="S31" s="26" t="str">
        <f t="shared" si="2"/>
        <v>Atbilst</v>
      </c>
      <c r="T31" s="21" t="str">
        <f t="shared" si="3"/>
        <v>Atbilst</v>
      </c>
      <c r="U31" s="21" t="str">
        <f t="shared" si="4"/>
        <v>Atbilst</v>
      </c>
      <c r="V31" s="25">
        <f t="shared" si="5"/>
        <v>0.3870038412291934</v>
      </c>
      <c r="W31" s="24">
        <f>[1]Reģistrs!J31</f>
        <v>36270</v>
      </c>
      <c r="X31" s="23"/>
      <c r="Y31" s="22">
        <f t="shared" si="6"/>
        <v>5972103.7825000007</v>
      </c>
      <c r="Z31" s="21">
        <f t="shared" si="7"/>
        <v>6227303.8671000013</v>
      </c>
      <c r="AA31" s="21">
        <f t="shared" si="8"/>
        <v>1344.9111089099999</v>
      </c>
      <c r="AB31" s="20">
        <f t="shared" si="9"/>
        <v>0.15390000000000001</v>
      </c>
      <c r="AR31" s="1" t="b">
        <f>C31=[1]Reģistrs!D31</f>
        <v>1</v>
      </c>
    </row>
    <row r="32" spans="1:44" ht="25.5" customHeight="1" x14ac:dyDescent="0.2">
      <c r="A32" s="36">
        <f t="shared" si="0"/>
        <v>27</v>
      </c>
      <c r="B32" s="35" t="str">
        <f>[1]Reģistrs!C32</f>
        <v>Ogres novada pašvaldība</v>
      </c>
      <c r="C32" s="34" t="str">
        <f>[1]Reģistrs!D32</f>
        <v>Ēkas Ogrē, Upes prospektā 16 siltināšana un rekonstrukcija, pielāgojot Ogres novada Sociālā dienesta un tā struktūrvienību vajadzībām</v>
      </c>
      <c r="D32" s="33" t="str">
        <f>[1]Reģistrs!Z32</f>
        <v>Jā</v>
      </c>
      <c r="E32" s="32" t="str">
        <f>[1]Reģistrs!AA32</f>
        <v>Jā</v>
      </c>
      <c r="F32" s="32" t="str">
        <f>[1]Reģistrs!AB32</f>
        <v>Jā</v>
      </c>
      <c r="G32" s="31" t="str">
        <f>[1]Reģistrs!AC32</f>
        <v>Jā</v>
      </c>
      <c r="H32" s="30">
        <f>[1]Reģistrs!AE32</f>
        <v>10</v>
      </c>
      <c r="I32" s="29">
        <f>[1]Reģistrs!AG32</f>
        <v>8</v>
      </c>
      <c r="J32" s="29">
        <f>[1]Reģistrs!AI32</f>
        <v>4</v>
      </c>
      <c r="K32" s="29">
        <f>[1]Reģistrs!AK32</f>
        <v>10</v>
      </c>
      <c r="L32" s="29">
        <f>[1]Reģistrs!AM32</f>
        <v>0</v>
      </c>
      <c r="M32" s="29">
        <f>[1]Reģistrs!AO32</f>
        <v>0</v>
      </c>
      <c r="N32" s="29">
        <f>[1]Reģistrs!AQ32</f>
        <v>10</v>
      </c>
      <c r="O32" s="28">
        <f t="shared" si="1"/>
        <v>42</v>
      </c>
      <c r="P32" s="26">
        <f>[1]Reģistrs!L32</f>
        <v>320509.65600000002</v>
      </c>
      <c r="Q32" s="27">
        <f>[1]Reģistrs!M32</f>
        <v>70.929943000235909</v>
      </c>
      <c r="R32" s="20">
        <f>[1]Reģistrs!N32</f>
        <v>0</v>
      </c>
      <c r="S32" s="26" t="str">
        <f t="shared" si="2"/>
        <v>Atbilst</v>
      </c>
      <c r="T32" s="21" t="str">
        <f t="shared" si="3"/>
        <v>Atbilst</v>
      </c>
      <c r="U32" s="21" t="str">
        <f t="shared" si="4"/>
        <v>Atbilst</v>
      </c>
      <c r="V32" s="25">
        <f t="shared" si="5"/>
        <v>1.2049558968669574</v>
      </c>
      <c r="W32" s="24">
        <f>[1]Reģistrs!J32</f>
        <v>386200</v>
      </c>
      <c r="X32" s="23"/>
      <c r="Y32" s="22">
        <f t="shared" si="6"/>
        <v>6358303.7825000007</v>
      </c>
      <c r="Z32" s="21">
        <f t="shared" si="7"/>
        <v>6547813.5231000017</v>
      </c>
      <c r="AA32" s="21">
        <f t="shared" si="8"/>
        <v>1415.8410519102358</v>
      </c>
      <c r="AB32" s="20">
        <f t="shared" si="9"/>
        <v>0.15390000000000001</v>
      </c>
      <c r="AR32" s="1" t="b">
        <f>C32=[1]Reģistrs!D32</f>
        <v>1</v>
      </c>
    </row>
    <row r="33" spans="1:44" ht="25.5" customHeight="1" x14ac:dyDescent="0.2">
      <c r="A33" s="36">
        <f t="shared" si="0"/>
        <v>28</v>
      </c>
      <c r="B33" s="35" t="str">
        <f>[1]Reģistrs!C33</f>
        <v>Naukšēnu novada pašvaldība</v>
      </c>
      <c r="C33" s="34" t="str">
        <f>[1]Reģistrs!D33</f>
        <v>Naukšēnu novada pašvaldības administratīvās ēkas energoefektivitātes paaugstināšana</v>
      </c>
      <c r="D33" s="33" t="str">
        <f>[1]Reģistrs!Z33</f>
        <v>Jā</v>
      </c>
      <c r="E33" s="32" t="str">
        <f>[1]Reģistrs!AA33</f>
        <v>Jā</v>
      </c>
      <c r="F33" s="32" t="str">
        <f>[1]Reģistrs!AB33</f>
        <v>Jā</v>
      </c>
      <c r="G33" s="31" t="str">
        <f>[1]Reģistrs!AC33</f>
        <v>Jā</v>
      </c>
      <c r="H33" s="30">
        <f>[1]Reģistrs!AE33</f>
        <v>10</v>
      </c>
      <c r="I33" s="29">
        <f>[1]Reģistrs!AG33</f>
        <v>10</v>
      </c>
      <c r="J33" s="29">
        <f>[1]Reģistrs!AI33</f>
        <v>2</v>
      </c>
      <c r="K33" s="29">
        <f>[1]Reģistrs!AK33</f>
        <v>10</v>
      </c>
      <c r="L33" s="29">
        <f>[1]Reģistrs!AM33</f>
        <v>0</v>
      </c>
      <c r="M33" s="29">
        <f>[1]Reģistrs!AO33</f>
        <v>0</v>
      </c>
      <c r="N33" s="29">
        <f>[1]Reģistrs!AQ33</f>
        <v>10</v>
      </c>
      <c r="O33" s="28">
        <f t="shared" si="1"/>
        <v>42</v>
      </c>
      <c r="P33" s="26">
        <f>[1]Reģistrs!L33</f>
        <v>78679.440000000017</v>
      </c>
      <c r="Q33" s="27">
        <f>[1]Reģistrs!M33</f>
        <v>20.853616000000006</v>
      </c>
      <c r="R33" s="20">
        <f>[1]Reģistrs!N33</f>
        <v>0</v>
      </c>
      <c r="S33" s="26" t="str">
        <f t="shared" si="2"/>
        <v>Atbilst</v>
      </c>
      <c r="T33" s="21" t="str">
        <f t="shared" si="3"/>
        <v>Atbilst</v>
      </c>
      <c r="U33" s="21" t="str">
        <f t="shared" si="4"/>
        <v>Atbilst</v>
      </c>
      <c r="V33" s="25">
        <f t="shared" si="5"/>
        <v>1.3599486727409342</v>
      </c>
      <c r="W33" s="24">
        <f>[1]Reģistrs!J33</f>
        <v>107000</v>
      </c>
      <c r="X33" s="23"/>
      <c r="Y33" s="22">
        <f t="shared" si="6"/>
        <v>6465303.7825000007</v>
      </c>
      <c r="Z33" s="21">
        <f t="shared" si="7"/>
        <v>6626492.9631000021</v>
      </c>
      <c r="AA33" s="21">
        <f t="shared" si="8"/>
        <v>1436.6946679102359</v>
      </c>
      <c r="AB33" s="20">
        <f t="shared" si="9"/>
        <v>0.15390000000000001</v>
      </c>
      <c r="AR33" s="1" t="b">
        <f>C33=[1]Reģistrs!D33</f>
        <v>1</v>
      </c>
    </row>
    <row r="34" spans="1:44" ht="25.5" customHeight="1" x14ac:dyDescent="0.2">
      <c r="A34" s="36">
        <f t="shared" si="0"/>
        <v>29</v>
      </c>
      <c r="B34" s="35" t="str">
        <f>[1]Reģistrs!C34</f>
        <v>Baldones novada pašvaldība</v>
      </c>
      <c r="C34" s="34" t="str">
        <f>[1]Reģistrs!D34</f>
        <v>Energoefektivitātes paaugstināšana sociālajā aprūpes centrā "Baldone"</v>
      </c>
      <c r="D34" s="33" t="str">
        <f>[1]Reģistrs!Z34</f>
        <v>Jā</v>
      </c>
      <c r="E34" s="32" t="str">
        <f>[1]Reģistrs!AA34</f>
        <v>Jā</v>
      </c>
      <c r="F34" s="32" t="str">
        <f>[1]Reģistrs!AB34</f>
        <v>Jā</v>
      </c>
      <c r="G34" s="31" t="str">
        <f>[1]Reģistrs!AC34</f>
        <v>Jā</v>
      </c>
      <c r="H34" s="30">
        <f>[1]Reģistrs!AE34</f>
        <v>10</v>
      </c>
      <c r="I34" s="29">
        <f>[1]Reģistrs!AG34</f>
        <v>10</v>
      </c>
      <c r="J34" s="29">
        <f>[1]Reģistrs!AI34</f>
        <v>6</v>
      </c>
      <c r="K34" s="29">
        <f>[1]Reģistrs!AK34</f>
        <v>10</v>
      </c>
      <c r="L34" s="29">
        <f>[1]Reģistrs!AM34</f>
        <v>0</v>
      </c>
      <c r="M34" s="29">
        <f>[1]Reģistrs!AO34</f>
        <v>0</v>
      </c>
      <c r="N34" s="29">
        <f>[1]Reģistrs!AQ34</f>
        <v>5</v>
      </c>
      <c r="O34" s="28">
        <f t="shared" si="1"/>
        <v>41</v>
      </c>
      <c r="P34" s="26">
        <f>[1]Reģistrs!L34</f>
        <v>183450.73646500445</v>
      </c>
      <c r="Q34" s="27">
        <f>[1]Reģistrs!M34</f>
        <v>48.436275999999999</v>
      </c>
      <c r="R34" s="20">
        <f>[1]Reģistrs!N34</f>
        <v>0</v>
      </c>
      <c r="S34" s="26" t="str">
        <f t="shared" si="2"/>
        <v>Atbilst</v>
      </c>
      <c r="T34" s="21" t="str">
        <f t="shared" si="3"/>
        <v>Atbilst</v>
      </c>
      <c r="U34" s="21" t="str">
        <f t="shared" si="4"/>
        <v>Atbilst</v>
      </c>
      <c r="V34" s="25">
        <f t="shared" si="5"/>
        <v>0.85854111591449034</v>
      </c>
      <c r="W34" s="24">
        <f>[1]Reģistrs!J34</f>
        <v>157500</v>
      </c>
      <c r="X34" s="23"/>
      <c r="Y34" s="22">
        <f t="shared" si="6"/>
        <v>6622803.7825000007</v>
      </c>
      <c r="Z34" s="21">
        <f t="shared" si="7"/>
        <v>6809943.6995650064</v>
      </c>
      <c r="AA34" s="21">
        <f t="shared" si="8"/>
        <v>1485.1309439102358</v>
      </c>
      <c r="AB34" s="20">
        <f t="shared" si="9"/>
        <v>0.15390000000000001</v>
      </c>
      <c r="AR34" s="1" t="b">
        <f>C34=[1]Reģistrs!D34</f>
        <v>1</v>
      </c>
    </row>
    <row r="35" spans="1:44" ht="25.5" customHeight="1" x14ac:dyDescent="0.2">
      <c r="A35" s="36">
        <f t="shared" si="0"/>
        <v>30</v>
      </c>
      <c r="B35" s="35" t="str">
        <f>[1]Reģistrs!C35</f>
        <v>Limbažu novada pašvaldība</v>
      </c>
      <c r="C35" s="34" t="str">
        <f>[1]Reģistrs!D35</f>
        <v>Viļķenes pirmskolas izglītības iestādes ēkas energoefektivitātes paaugstināšana</v>
      </c>
      <c r="D35" s="33" t="str">
        <f>[1]Reģistrs!Z35</f>
        <v>Jā</v>
      </c>
      <c r="E35" s="32" t="str">
        <f>[1]Reģistrs!AA35</f>
        <v>Jā</v>
      </c>
      <c r="F35" s="32" t="str">
        <f>[1]Reģistrs!AB35</f>
        <v>Jā</v>
      </c>
      <c r="G35" s="31" t="str">
        <f>[1]Reģistrs!AC35</f>
        <v>Jā</v>
      </c>
      <c r="H35" s="30">
        <f>[1]Reģistrs!AE35</f>
        <v>10</v>
      </c>
      <c r="I35" s="29">
        <f>[1]Reģistrs!AG35</f>
        <v>10</v>
      </c>
      <c r="J35" s="29">
        <f>[1]Reģistrs!AI35</f>
        <v>8</v>
      </c>
      <c r="K35" s="29">
        <f>[1]Reģistrs!AK35</f>
        <v>10</v>
      </c>
      <c r="L35" s="29">
        <f>[1]Reģistrs!AM35</f>
        <v>0</v>
      </c>
      <c r="M35" s="29">
        <f>[1]Reģistrs!AO35</f>
        <v>3</v>
      </c>
      <c r="N35" s="29">
        <f>[1]Reģistrs!AQ35</f>
        <v>0</v>
      </c>
      <c r="O35" s="28">
        <f t="shared" si="1"/>
        <v>41</v>
      </c>
      <c r="P35" s="26">
        <f>[1]Reģistrs!L35</f>
        <v>166595.70000000001</v>
      </c>
      <c r="Q35" s="27">
        <f>[1]Reģistrs!M35</f>
        <v>26.341103999999998</v>
      </c>
      <c r="R35" s="20">
        <f>[1]Reģistrs!N35</f>
        <v>0</v>
      </c>
      <c r="S35" s="26" t="str">
        <f t="shared" si="2"/>
        <v>Atbilst</v>
      </c>
      <c r="T35" s="21" t="str">
        <f t="shared" si="3"/>
        <v>Atbilst</v>
      </c>
      <c r="U35" s="21" t="str">
        <f t="shared" si="4"/>
        <v>Atbilst</v>
      </c>
      <c r="V35" s="25">
        <f t="shared" si="5"/>
        <v>0.86076651438182372</v>
      </c>
      <c r="W35" s="24">
        <f>[1]Reģistrs!J35</f>
        <v>143400</v>
      </c>
      <c r="X35" s="23"/>
      <c r="Y35" s="22">
        <f t="shared" si="6"/>
        <v>6766203.7825000007</v>
      </c>
      <c r="Z35" s="21">
        <f t="shared" si="7"/>
        <v>6976539.3995650066</v>
      </c>
      <c r="AA35" s="21">
        <f t="shared" si="8"/>
        <v>1511.4720479102359</v>
      </c>
      <c r="AB35" s="20">
        <f t="shared" si="9"/>
        <v>0.15390000000000001</v>
      </c>
      <c r="AR35" s="1" t="b">
        <f>C35=[1]Reģistrs!D35</f>
        <v>1</v>
      </c>
    </row>
    <row r="36" spans="1:44" ht="25.5" customHeight="1" x14ac:dyDescent="0.2">
      <c r="A36" s="36">
        <f t="shared" si="0"/>
        <v>31</v>
      </c>
      <c r="B36" s="35" t="str">
        <f>[1]Reģistrs!C36</f>
        <v>Līvānu  novada pašvaldība</v>
      </c>
      <c r="C36" s="34" t="str">
        <f>[1]Reģistrs!D36</f>
        <v>Līvānu  novada pašvaldības ēku pārbūve un energoefektivitātes paaugstināšana - 3.kārta (Projekts Nr.1)</v>
      </c>
      <c r="D36" s="33" t="str">
        <f>[1]Reģistrs!Z36</f>
        <v>Jā</v>
      </c>
      <c r="E36" s="32" t="str">
        <f>[1]Reģistrs!AA36</f>
        <v>Jā</v>
      </c>
      <c r="F36" s="32" t="str">
        <f>[1]Reģistrs!AB36</f>
        <v>Jā</v>
      </c>
      <c r="G36" s="31" t="str">
        <f>[1]Reģistrs!AC36</f>
        <v>Jā</v>
      </c>
      <c r="H36" s="30">
        <f>[1]Reģistrs!AE36</f>
        <v>10</v>
      </c>
      <c r="I36" s="29">
        <f>[1]Reģistrs!AG36</f>
        <v>10</v>
      </c>
      <c r="J36" s="29">
        <f>[1]Reģistrs!AI36</f>
        <v>10</v>
      </c>
      <c r="K36" s="29">
        <f>[1]Reģistrs!AK36</f>
        <v>6</v>
      </c>
      <c r="L36" s="29">
        <f>[1]Reģistrs!AM36</f>
        <v>0</v>
      </c>
      <c r="M36" s="29">
        <f>[1]Reģistrs!AO36</f>
        <v>0</v>
      </c>
      <c r="N36" s="29">
        <f>[1]Reģistrs!AQ36</f>
        <v>5</v>
      </c>
      <c r="O36" s="28">
        <f t="shared" si="1"/>
        <v>41</v>
      </c>
      <c r="P36" s="26">
        <f>[1]Reģistrs!L36</f>
        <v>205250.92000000004</v>
      </c>
      <c r="Q36" s="27">
        <f>[1]Reģistrs!M36</f>
        <v>41.247793999999999</v>
      </c>
      <c r="R36" s="20">
        <f>[1]Reģistrs!N36</f>
        <v>0</v>
      </c>
      <c r="S36" s="26" t="str">
        <f t="shared" si="2"/>
        <v>Atbilst</v>
      </c>
      <c r="T36" s="21" t="str">
        <f t="shared" si="3"/>
        <v>Atbilst</v>
      </c>
      <c r="U36" s="21" t="str">
        <f t="shared" si="4"/>
        <v>Atbilst</v>
      </c>
      <c r="V36" s="25">
        <f t="shared" si="5"/>
        <v>1.0939049627646003</v>
      </c>
      <c r="W36" s="24">
        <f>[1]Reģistrs!J36</f>
        <v>224525</v>
      </c>
      <c r="X36" s="23"/>
      <c r="Y36" s="22">
        <f t="shared" si="6"/>
        <v>6990728.7825000007</v>
      </c>
      <c r="Z36" s="21">
        <f t="shared" si="7"/>
        <v>7181790.3195650065</v>
      </c>
      <c r="AA36" s="21">
        <f t="shared" si="8"/>
        <v>1552.719841910236</v>
      </c>
      <c r="AB36" s="20">
        <f t="shared" si="9"/>
        <v>0.15390000000000001</v>
      </c>
      <c r="AR36" s="1" t="b">
        <f>C36=[1]Reģistrs!D36</f>
        <v>1</v>
      </c>
    </row>
    <row r="37" spans="1:44" ht="25.5" customHeight="1" x14ac:dyDescent="0.2">
      <c r="A37" s="36">
        <f t="shared" si="0"/>
        <v>32</v>
      </c>
      <c r="B37" s="35" t="str">
        <f>[1]Reģistrs!C37</f>
        <v>Rundāles novada pašvaldība</v>
      </c>
      <c r="C37" s="34" t="str">
        <f>[1]Reģistrs!D37</f>
        <v>Viesturu kultūras centra ēkas energoefektivitātes paaugstināšana</v>
      </c>
      <c r="D37" s="33" t="str">
        <f>[1]Reģistrs!Z37</f>
        <v>Jā</v>
      </c>
      <c r="E37" s="32" t="str">
        <f>[1]Reģistrs!AA37</f>
        <v>Jā</v>
      </c>
      <c r="F37" s="32" t="str">
        <f>[1]Reģistrs!AB37</f>
        <v>Jā</v>
      </c>
      <c r="G37" s="31" t="str">
        <f>[1]Reģistrs!AC37</f>
        <v>Jā</v>
      </c>
      <c r="H37" s="30">
        <f>[1]Reģistrs!AE37</f>
        <v>10</v>
      </c>
      <c r="I37" s="29">
        <f>[1]Reģistrs!AG37</f>
        <v>10</v>
      </c>
      <c r="J37" s="29">
        <f>[1]Reģistrs!AI37</f>
        <v>8</v>
      </c>
      <c r="K37" s="29">
        <f>[1]Reģistrs!AK37</f>
        <v>10</v>
      </c>
      <c r="L37" s="29">
        <f>[1]Reģistrs!AM37</f>
        <v>0</v>
      </c>
      <c r="M37" s="29">
        <f>[1]Reģistrs!AO37</f>
        <v>3</v>
      </c>
      <c r="N37" s="29">
        <f>[1]Reģistrs!AQ37</f>
        <v>0</v>
      </c>
      <c r="O37" s="28">
        <f t="shared" si="1"/>
        <v>41</v>
      </c>
      <c r="P37" s="26">
        <f>[1]Reģistrs!L37</f>
        <v>221961.03999999995</v>
      </c>
      <c r="Q37" s="27">
        <f>[1]Reģistrs!M37</f>
        <v>68.74184799999999</v>
      </c>
      <c r="R37" s="20">
        <f>[1]Reģistrs!N37</f>
        <v>0</v>
      </c>
      <c r="S37" s="26" t="str">
        <f t="shared" si="2"/>
        <v>Atbilst</v>
      </c>
      <c r="T37" s="21" t="str">
        <f t="shared" si="3"/>
        <v>Atbilst</v>
      </c>
      <c r="U37" s="21" t="str">
        <f t="shared" si="4"/>
        <v>Atbilst</v>
      </c>
      <c r="V37" s="25">
        <f t="shared" si="5"/>
        <v>1.2263976596973958</v>
      </c>
      <c r="W37" s="24">
        <f>[1]Reģistrs!J37</f>
        <v>272212.5</v>
      </c>
      <c r="X37" s="23"/>
      <c r="Y37" s="22">
        <f t="shared" si="6"/>
        <v>7262941.2825000007</v>
      </c>
      <c r="Z37" s="21">
        <f t="shared" si="7"/>
        <v>7403751.3595650066</v>
      </c>
      <c r="AA37" s="21">
        <f t="shared" si="8"/>
        <v>1621.4616899102359</v>
      </c>
      <c r="AB37" s="20">
        <f t="shared" si="9"/>
        <v>0.15390000000000001</v>
      </c>
      <c r="AR37" s="1" t="b">
        <f>C37=[1]Reģistrs!D37</f>
        <v>1</v>
      </c>
    </row>
    <row r="38" spans="1:44" ht="25.5" customHeight="1" x14ac:dyDescent="0.2">
      <c r="A38" s="36">
        <f t="shared" si="0"/>
        <v>33</v>
      </c>
      <c r="B38" s="35" t="str">
        <f>[1]Reģistrs!C38</f>
        <v>Ludzas novada pašvaldība</v>
      </c>
      <c r="C38" s="34" t="str">
        <f>[1]Reģistrs!D38</f>
        <v>Ludzas poliklīnikas ēkas energoefektivitātes paaugstināšana</v>
      </c>
      <c r="D38" s="33" t="str">
        <f>[1]Reģistrs!Z38</f>
        <v>Jā</v>
      </c>
      <c r="E38" s="32" t="str">
        <f>[1]Reģistrs!AA38</f>
        <v>Jā</v>
      </c>
      <c r="F38" s="32" t="str">
        <f>[1]Reģistrs!AB38</f>
        <v>Jā</v>
      </c>
      <c r="G38" s="31" t="str">
        <f>[1]Reģistrs!AC38</f>
        <v>Jā</v>
      </c>
      <c r="H38" s="30">
        <f>[1]Reģistrs!AE38</f>
        <v>10</v>
      </c>
      <c r="I38" s="29">
        <f>[1]Reģistrs!AG38</f>
        <v>8</v>
      </c>
      <c r="J38" s="29">
        <f>[1]Reģistrs!AI38</f>
        <v>8</v>
      </c>
      <c r="K38" s="29">
        <f>[1]Reģistrs!AK38</f>
        <v>10</v>
      </c>
      <c r="L38" s="29">
        <f>[1]Reģistrs!AM38</f>
        <v>0</v>
      </c>
      <c r="M38" s="29">
        <f>[1]Reģistrs!AO38</f>
        <v>0</v>
      </c>
      <c r="N38" s="29">
        <f>[1]Reģistrs!AQ38</f>
        <v>5</v>
      </c>
      <c r="O38" s="28">
        <f t="shared" si="1"/>
        <v>41</v>
      </c>
      <c r="P38" s="26">
        <f>[1]Reģistrs!L38</f>
        <v>169439.04000000004</v>
      </c>
      <c r="Q38" s="27">
        <f>[1]Reģistrs!M38</f>
        <v>34.30697</v>
      </c>
      <c r="R38" s="20">
        <f>[1]Reģistrs!N38</f>
        <v>0</v>
      </c>
      <c r="S38" s="26" t="str">
        <f t="shared" si="2"/>
        <v>Atbilst</v>
      </c>
      <c r="T38" s="21" t="str">
        <f t="shared" si="3"/>
        <v>Atbilst</v>
      </c>
      <c r="U38" s="21" t="str">
        <f t="shared" si="4"/>
        <v>Atbilst</v>
      </c>
      <c r="V38" s="25">
        <f t="shared" si="5"/>
        <v>1.2541383615015758</v>
      </c>
      <c r="W38" s="24">
        <f>[1]Reģistrs!J38</f>
        <v>212500</v>
      </c>
      <c r="X38" s="23"/>
      <c r="Y38" s="22">
        <f t="shared" si="6"/>
        <v>7475441.2825000007</v>
      </c>
      <c r="Z38" s="21">
        <f t="shared" si="7"/>
        <v>7573190.3995650066</v>
      </c>
      <c r="AA38" s="21">
        <f t="shared" si="8"/>
        <v>1655.768659910236</v>
      </c>
      <c r="AB38" s="20">
        <f t="shared" si="9"/>
        <v>0.15390000000000001</v>
      </c>
      <c r="AR38" s="1" t="b">
        <f>C38=[1]Reģistrs!D38</f>
        <v>1</v>
      </c>
    </row>
    <row r="39" spans="1:44" ht="25.5" customHeight="1" x14ac:dyDescent="0.2">
      <c r="A39" s="36">
        <f t="shared" si="0"/>
        <v>34</v>
      </c>
      <c r="B39" s="35" t="str">
        <f>[1]Reģistrs!C39</f>
        <v>Alūksnes novada pašvaldība</v>
      </c>
      <c r="C39" s="34" t="str">
        <f>[1]Reģistrs!D39</f>
        <v>Energoefektivitātes uzlabošana P/A “Spodra” administratīvajā ēkā un ēkas pārbūve</v>
      </c>
      <c r="D39" s="33" t="str">
        <f>[1]Reģistrs!Z39</f>
        <v>Jā</v>
      </c>
      <c r="E39" s="32" t="str">
        <f>[1]Reģistrs!AA39</f>
        <v>Jā</v>
      </c>
      <c r="F39" s="32" t="str">
        <f>[1]Reģistrs!AB39</f>
        <v>Jā</v>
      </c>
      <c r="G39" s="31" t="str">
        <f>[1]Reģistrs!AC39</f>
        <v>Jā</v>
      </c>
      <c r="H39" s="30">
        <f>[1]Reģistrs!AE39</f>
        <v>10</v>
      </c>
      <c r="I39" s="29">
        <f>[1]Reģistrs!AG39</f>
        <v>8</v>
      </c>
      <c r="J39" s="29">
        <f>[1]Reģistrs!AI39</f>
        <v>8</v>
      </c>
      <c r="K39" s="29">
        <f>[1]Reģistrs!AK39</f>
        <v>10</v>
      </c>
      <c r="L39" s="29">
        <f>[1]Reģistrs!AM39</f>
        <v>0</v>
      </c>
      <c r="M39" s="29">
        <f>[1]Reģistrs!AO39</f>
        <v>0</v>
      </c>
      <c r="N39" s="29">
        <f>[1]Reģistrs!AQ39</f>
        <v>5</v>
      </c>
      <c r="O39" s="28">
        <f t="shared" si="1"/>
        <v>41</v>
      </c>
      <c r="P39" s="26">
        <f>[1]Reģistrs!L39</f>
        <v>74216.032000000007</v>
      </c>
      <c r="Q39" s="27">
        <f>[1]Reģistrs!M39</f>
        <v>15.803084000000002</v>
      </c>
      <c r="R39" s="20">
        <f>[1]Reģistrs!N39</f>
        <v>0</v>
      </c>
      <c r="S39" s="26" t="str">
        <f t="shared" si="2"/>
        <v>Atbilst</v>
      </c>
      <c r="T39" s="21" t="str">
        <f t="shared" si="3"/>
        <v>Atbilst</v>
      </c>
      <c r="U39" s="21" t="str">
        <f t="shared" si="4"/>
        <v>Atbilst</v>
      </c>
      <c r="V39" s="25">
        <f t="shared" si="5"/>
        <v>1.2886703509020798</v>
      </c>
      <c r="W39" s="24">
        <f>[1]Reģistrs!J39</f>
        <v>95640</v>
      </c>
      <c r="X39" s="23"/>
      <c r="Y39" s="22">
        <f t="shared" si="6"/>
        <v>7571081.2825000007</v>
      </c>
      <c r="Z39" s="21">
        <f t="shared" si="7"/>
        <v>7647406.4315650063</v>
      </c>
      <c r="AA39" s="21">
        <f t="shared" si="8"/>
        <v>1671.5717439102359</v>
      </c>
      <c r="AB39" s="20">
        <f t="shared" si="9"/>
        <v>0.15390000000000001</v>
      </c>
      <c r="AR39" s="1" t="b">
        <f>C39=[1]Reģistrs!D39</f>
        <v>1</v>
      </c>
    </row>
    <row r="40" spans="1:44" ht="25.5" customHeight="1" x14ac:dyDescent="0.2">
      <c r="A40" s="36">
        <f t="shared" si="0"/>
        <v>35</v>
      </c>
      <c r="B40" s="35" t="str">
        <f>[1]Reģistrs!C40</f>
        <v>Ventspils novada pašvaldība</v>
      </c>
      <c r="C40" s="34" t="str">
        <f>[1]Reģistrs!D40</f>
        <v>Energoefektivitātes paaugstināšana Ventspils novada Zūru pamatskolā</v>
      </c>
      <c r="D40" s="33" t="str">
        <f>[1]Reģistrs!Z40</f>
        <v>Jā</v>
      </c>
      <c r="E40" s="32" t="str">
        <f>[1]Reģistrs!AA40</f>
        <v>Jā</v>
      </c>
      <c r="F40" s="32" t="str">
        <f>[1]Reģistrs!AB40</f>
        <v>Jā</v>
      </c>
      <c r="G40" s="31" t="str">
        <f>[1]Reģistrs!AC40</f>
        <v>Jā</v>
      </c>
      <c r="H40" s="30">
        <f>[1]Reģistrs!AE40</f>
        <v>10</v>
      </c>
      <c r="I40" s="29">
        <f>[1]Reģistrs!AG40</f>
        <v>10</v>
      </c>
      <c r="J40" s="29">
        <f>[1]Reģistrs!AI40</f>
        <v>2</v>
      </c>
      <c r="K40" s="29">
        <f>[1]Reģistrs!AK40</f>
        <v>6</v>
      </c>
      <c r="L40" s="29">
        <f>[1]Reģistrs!AM40</f>
        <v>0</v>
      </c>
      <c r="M40" s="29">
        <f>[1]Reģistrs!AO40</f>
        <v>3</v>
      </c>
      <c r="N40" s="29">
        <f>[1]Reģistrs!AQ40</f>
        <v>10</v>
      </c>
      <c r="O40" s="28">
        <f t="shared" si="1"/>
        <v>41</v>
      </c>
      <c r="P40" s="26">
        <f>[1]Reģistrs!L40</f>
        <v>209605.67999999996</v>
      </c>
      <c r="Q40" s="27">
        <f>[1]Reģistrs!M40</f>
        <v>54.491588999999991</v>
      </c>
      <c r="R40" s="20">
        <f>[1]Reģistrs!N40</f>
        <v>0.01</v>
      </c>
      <c r="S40" s="26" t="str">
        <f t="shared" si="2"/>
        <v>Atbilst</v>
      </c>
      <c r="T40" s="21" t="str">
        <f t="shared" si="3"/>
        <v>Atbilst</v>
      </c>
      <c r="U40" s="21" t="str">
        <f t="shared" si="4"/>
        <v>Atbilst</v>
      </c>
      <c r="V40" s="25">
        <f t="shared" si="5"/>
        <v>1.3438710248691736</v>
      </c>
      <c r="W40" s="24">
        <f>[1]Reģistrs!J40</f>
        <v>281683</v>
      </c>
      <c r="X40" s="23"/>
      <c r="Y40" s="22">
        <f t="shared" si="6"/>
        <v>7852764.2825000007</v>
      </c>
      <c r="Z40" s="21">
        <f t="shared" si="7"/>
        <v>7857012.111565006</v>
      </c>
      <c r="AA40" s="21">
        <f t="shared" si="8"/>
        <v>1726.0633329102359</v>
      </c>
      <c r="AB40" s="20">
        <f t="shared" si="9"/>
        <v>0.16390000000000002</v>
      </c>
      <c r="AR40" s="1" t="b">
        <f>C40=[1]Reģistrs!D40</f>
        <v>1</v>
      </c>
    </row>
    <row r="41" spans="1:44" ht="25.5" customHeight="1" x14ac:dyDescent="0.2">
      <c r="A41" s="36">
        <f t="shared" si="0"/>
        <v>36</v>
      </c>
      <c r="B41" s="35" t="str">
        <f>[1]Reģistrs!C41</f>
        <v>Ādažu novada pašvaldība</v>
      </c>
      <c r="C41" s="34" t="str">
        <f>[1]Reģistrs!D41</f>
        <v>Ādažu pirmsskolas izglītības iestādes energoefektivitātes paaugstināšana</v>
      </c>
      <c r="D41" s="33" t="str">
        <f>[1]Reģistrs!Z41</f>
        <v>Jā</v>
      </c>
      <c r="E41" s="32" t="str">
        <f>[1]Reģistrs!AA41</f>
        <v>Jā</v>
      </c>
      <c r="F41" s="32" t="str">
        <f>[1]Reģistrs!AB41</f>
        <v>Jā</v>
      </c>
      <c r="G41" s="31" t="str">
        <f>[1]Reģistrs!AC41</f>
        <v>Jā</v>
      </c>
      <c r="H41" s="30">
        <f>[1]Reģistrs!AE41</f>
        <v>10</v>
      </c>
      <c r="I41" s="29">
        <f>[1]Reģistrs!AG41</f>
        <v>6</v>
      </c>
      <c r="J41" s="29">
        <f>[1]Reģistrs!AI41</f>
        <v>0</v>
      </c>
      <c r="K41" s="29">
        <f>[1]Reģistrs!AK41</f>
        <v>10</v>
      </c>
      <c r="L41" s="29">
        <f>[1]Reģistrs!AM41</f>
        <v>10</v>
      </c>
      <c r="M41" s="29">
        <f>[1]Reģistrs!AO41</f>
        <v>0</v>
      </c>
      <c r="N41" s="29">
        <f>[1]Reģistrs!AQ41</f>
        <v>5</v>
      </c>
      <c r="O41" s="28">
        <f t="shared" si="1"/>
        <v>41</v>
      </c>
      <c r="P41" s="26">
        <f>[1]Reģistrs!L41</f>
        <v>330463.13999999984</v>
      </c>
      <c r="Q41" s="27">
        <f>[1]Reģistrs!M41</f>
        <v>66.596801999999997</v>
      </c>
      <c r="R41" s="20">
        <f>[1]Reģistrs!N41</f>
        <v>0</v>
      </c>
      <c r="S41" s="26" t="str">
        <f t="shared" si="2"/>
        <v>Atbilst</v>
      </c>
      <c r="T41" s="21" t="str">
        <f t="shared" si="3"/>
        <v>Atbilst</v>
      </c>
      <c r="U41" s="21" t="str">
        <f t="shared" si="4"/>
        <v>Atbilst</v>
      </c>
      <c r="V41" s="25">
        <f t="shared" si="5"/>
        <v>1.3647513002509153</v>
      </c>
      <c r="W41" s="24">
        <f>[1]Reģistrs!J41</f>
        <v>451000</v>
      </c>
      <c r="X41" s="23"/>
      <c r="Y41" s="22">
        <f t="shared" si="6"/>
        <v>8303764.2825000007</v>
      </c>
      <c r="Z41" s="21">
        <f t="shared" si="7"/>
        <v>8187475.2515650056</v>
      </c>
      <c r="AA41" s="21">
        <f t="shared" si="8"/>
        <v>1792.6601349102359</v>
      </c>
      <c r="AB41" s="20">
        <f t="shared" si="9"/>
        <v>0.16390000000000002</v>
      </c>
      <c r="AR41" s="1" t="b">
        <f>C41=[1]Reģistrs!D41</f>
        <v>1</v>
      </c>
    </row>
    <row r="42" spans="1:44" ht="25.5" customHeight="1" x14ac:dyDescent="0.2">
      <c r="A42" s="36">
        <f t="shared" si="0"/>
        <v>37</v>
      </c>
      <c r="B42" s="35" t="str">
        <f>[1]Reģistrs!C42</f>
        <v>Sējas novada pašvaldība</v>
      </c>
      <c r="C42" s="34" t="str">
        <f>[1]Reģistrs!D42</f>
        <v>Energoefektivitātes paaugstināšana kultūras namā "Loja", Lojā, Sējas novadā</v>
      </c>
      <c r="D42" s="33" t="str">
        <f>[1]Reģistrs!Z42</f>
        <v>Jā</v>
      </c>
      <c r="E42" s="32" t="str">
        <f>[1]Reģistrs!AA42</f>
        <v>Jā</v>
      </c>
      <c r="F42" s="32" t="str">
        <f>[1]Reģistrs!AB42</f>
        <v>Jā</v>
      </c>
      <c r="G42" s="31" t="str">
        <f>[1]Reģistrs!AC42</f>
        <v>Jā</v>
      </c>
      <c r="H42" s="30">
        <f>[1]Reģistrs!AE42</f>
        <v>10</v>
      </c>
      <c r="I42" s="29">
        <f>[1]Reģistrs!AG42</f>
        <v>10</v>
      </c>
      <c r="J42" s="29">
        <f>[1]Reģistrs!AI42</f>
        <v>10</v>
      </c>
      <c r="K42" s="29">
        <f>[1]Reģistrs!AK42</f>
        <v>10</v>
      </c>
      <c r="L42" s="29">
        <f>[1]Reģistrs!AM42</f>
        <v>0</v>
      </c>
      <c r="M42" s="29">
        <f>[1]Reģistrs!AO42</f>
        <v>0</v>
      </c>
      <c r="N42" s="29">
        <f>[1]Reģistrs!AQ42</f>
        <v>0</v>
      </c>
      <c r="O42" s="28">
        <f t="shared" si="1"/>
        <v>40</v>
      </c>
      <c r="P42" s="26">
        <f>[1]Reģistrs!L42</f>
        <v>194191.44</v>
      </c>
      <c r="Q42" s="27">
        <f>[1]Reģistrs!M42</f>
        <v>38.230439999999994</v>
      </c>
      <c r="R42" s="20">
        <f>[1]Reģistrs!N42</f>
        <v>0</v>
      </c>
      <c r="S42" s="26" t="str">
        <f t="shared" si="2"/>
        <v>Atbilst</v>
      </c>
      <c r="T42" s="21" t="str">
        <f t="shared" si="3"/>
        <v>Atbilst</v>
      </c>
      <c r="U42" s="21" t="str">
        <f t="shared" si="4"/>
        <v>Atbilst</v>
      </c>
      <c r="V42" s="25">
        <f t="shared" si="5"/>
        <v>1.0678344009396088</v>
      </c>
      <c r="W42" s="24">
        <f>[1]Reģistrs!J42</f>
        <v>207364.3</v>
      </c>
      <c r="X42" s="23"/>
      <c r="Y42" s="22">
        <f t="shared" si="6"/>
        <v>8511128.5825000014</v>
      </c>
      <c r="Z42" s="21">
        <f t="shared" si="7"/>
        <v>8381666.691565006</v>
      </c>
      <c r="AA42" s="21">
        <f t="shared" si="8"/>
        <v>1830.890574910236</v>
      </c>
      <c r="AB42" s="20">
        <f t="shared" si="9"/>
        <v>0.16390000000000002</v>
      </c>
      <c r="AR42" s="1" t="b">
        <f>C42=[1]Reģistrs!D42</f>
        <v>1</v>
      </c>
    </row>
    <row r="43" spans="1:44" ht="25.5" customHeight="1" x14ac:dyDescent="0.2">
      <c r="A43" s="36">
        <f t="shared" si="0"/>
        <v>38</v>
      </c>
      <c r="B43" s="35" t="str">
        <f>[1]Reģistrs!C43</f>
        <v>Lielvārdes novada pašvaldība</v>
      </c>
      <c r="C43" s="34" t="str">
        <f>[1]Reģistrs!D43</f>
        <v>Energoefektivitātes paaugstināšana Jumpravas pagasta pārvaldes ēkā</v>
      </c>
      <c r="D43" s="33" t="str">
        <f>[1]Reģistrs!Z43</f>
        <v>Jā</v>
      </c>
      <c r="E43" s="32" t="str">
        <f>[1]Reģistrs!AA43</f>
        <v>Jā</v>
      </c>
      <c r="F43" s="32" t="str">
        <f>[1]Reģistrs!AB43</f>
        <v>Jā</v>
      </c>
      <c r="G43" s="31" t="str">
        <f>[1]Reģistrs!AC43</f>
        <v>Jā</v>
      </c>
      <c r="H43" s="30">
        <f>[1]Reģistrs!AE43</f>
        <v>10</v>
      </c>
      <c r="I43" s="29">
        <f>[1]Reģistrs!AG43</f>
        <v>10</v>
      </c>
      <c r="J43" s="29">
        <f>[1]Reģistrs!AI43</f>
        <v>4</v>
      </c>
      <c r="K43" s="29">
        <f>[1]Reģistrs!AK43</f>
        <v>6</v>
      </c>
      <c r="L43" s="29">
        <f>[1]Reģistrs!AM43</f>
        <v>0</v>
      </c>
      <c r="M43" s="29">
        <f>[1]Reģistrs!AO43</f>
        <v>0</v>
      </c>
      <c r="N43" s="29">
        <f>[1]Reģistrs!AQ43</f>
        <v>10</v>
      </c>
      <c r="O43" s="28">
        <f t="shared" si="1"/>
        <v>40</v>
      </c>
      <c r="P43" s="26">
        <f>[1]Reģistrs!L43</f>
        <v>213924.82</v>
      </c>
      <c r="Q43" s="27">
        <f>[1]Reģistrs!M43</f>
        <v>43.529860000000006</v>
      </c>
      <c r="R43" s="20">
        <f>[1]Reģistrs!N43</f>
        <v>0</v>
      </c>
      <c r="S43" s="26" t="str">
        <f t="shared" si="2"/>
        <v>Atbilst</v>
      </c>
      <c r="T43" s="21" t="str">
        <f t="shared" si="3"/>
        <v>Atbilst</v>
      </c>
      <c r="U43" s="21" t="str">
        <f t="shared" si="4"/>
        <v>Atbilst</v>
      </c>
      <c r="V43" s="25">
        <f t="shared" si="5"/>
        <v>1.1065803397660916</v>
      </c>
      <c r="W43" s="24">
        <f>[1]Reģistrs!J43</f>
        <v>236725</v>
      </c>
      <c r="X43" s="23"/>
      <c r="Y43" s="22">
        <f t="shared" si="6"/>
        <v>8747853.5825000014</v>
      </c>
      <c r="Z43" s="21">
        <f t="shared" si="7"/>
        <v>8595591.5115650054</v>
      </c>
      <c r="AA43" s="21">
        <f t="shared" si="8"/>
        <v>1874.4204349102361</v>
      </c>
      <c r="AB43" s="20">
        <f t="shared" si="9"/>
        <v>0.16390000000000002</v>
      </c>
      <c r="AR43" s="1" t="b">
        <f>C43=[1]Reģistrs!D43</f>
        <v>1</v>
      </c>
    </row>
    <row r="44" spans="1:44" ht="25.5" customHeight="1" x14ac:dyDescent="0.2">
      <c r="A44" s="36">
        <f t="shared" si="0"/>
        <v>39</v>
      </c>
      <c r="B44" s="35" t="str">
        <f>[1]Reģistrs!C44</f>
        <v>Alūksnes novada pašvaldība</v>
      </c>
      <c r="C44" s="34" t="str">
        <f>[1]Reģistrs!D44</f>
        <v>Energoefektivitātes uzlabošana Alūksnes novada pašvaldības administratīvajā ēkā</v>
      </c>
      <c r="D44" s="33" t="str">
        <f>[1]Reģistrs!Z44</f>
        <v>Jā</v>
      </c>
      <c r="E44" s="32" t="str">
        <f>[1]Reģistrs!AA44</f>
        <v>Jā</v>
      </c>
      <c r="F44" s="32" t="str">
        <f>[1]Reģistrs!AB44</f>
        <v>Jā</v>
      </c>
      <c r="G44" s="31" t="str">
        <f>[1]Reģistrs!AC44</f>
        <v>Jā</v>
      </c>
      <c r="H44" s="30">
        <f>[1]Reģistrs!AE44</f>
        <v>10</v>
      </c>
      <c r="I44" s="29">
        <f>[1]Reģistrs!AG44</f>
        <v>10</v>
      </c>
      <c r="J44" s="29">
        <f>[1]Reģistrs!AI44</f>
        <v>4</v>
      </c>
      <c r="K44" s="29">
        <f>[1]Reģistrs!AK44</f>
        <v>6</v>
      </c>
      <c r="L44" s="29">
        <f>[1]Reģistrs!AM44</f>
        <v>0</v>
      </c>
      <c r="M44" s="29">
        <f>[1]Reģistrs!AO44</f>
        <v>0</v>
      </c>
      <c r="N44" s="29">
        <f>[1]Reģistrs!AQ44</f>
        <v>10</v>
      </c>
      <c r="O44" s="28">
        <f t="shared" si="1"/>
        <v>40</v>
      </c>
      <c r="P44" s="26">
        <f>[1]Reģistrs!L44</f>
        <v>255615.33899999992</v>
      </c>
      <c r="Q44" s="27">
        <f>[1]Reģistrs!M44</f>
        <v>56.840986999999984</v>
      </c>
      <c r="R44" s="20">
        <f>[1]Reģistrs!N44</f>
        <v>0</v>
      </c>
      <c r="S44" s="26" t="str">
        <f t="shared" si="2"/>
        <v>Atbilst</v>
      </c>
      <c r="T44" s="21" t="str">
        <f t="shared" si="3"/>
        <v>Atbilst</v>
      </c>
      <c r="U44" s="21" t="str">
        <f t="shared" si="4"/>
        <v>Atbilst</v>
      </c>
      <c r="V44" s="25">
        <f t="shared" si="5"/>
        <v>1.2088476427465102</v>
      </c>
      <c r="W44" s="24">
        <f>[1]Reģistrs!J44</f>
        <v>309000</v>
      </c>
      <c r="X44" s="23"/>
      <c r="Y44" s="22">
        <f t="shared" si="6"/>
        <v>9056853.5825000014</v>
      </c>
      <c r="Z44" s="21">
        <f t="shared" si="7"/>
        <v>8851206.8505650051</v>
      </c>
      <c r="AA44" s="21">
        <f t="shared" si="8"/>
        <v>1931.2614219102361</v>
      </c>
      <c r="AB44" s="20">
        <f t="shared" si="9"/>
        <v>0.16390000000000002</v>
      </c>
      <c r="AR44" s="1" t="b">
        <f>C44=[1]Reģistrs!D44</f>
        <v>1</v>
      </c>
    </row>
    <row r="45" spans="1:44" ht="25.5" customHeight="1" x14ac:dyDescent="0.2">
      <c r="A45" s="36">
        <f t="shared" si="0"/>
        <v>40</v>
      </c>
      <c r="B45" s="35" t="str">
        <f>[1]Reģistrs!C45</f>
        <v>Preiļu novada pašvaldība</v>
      </c>
      <c r="C45" s="34" t="str">
        <f>[1]Reģistrs!D45</f>
        <v>Preiļu novada pašvaldības ēkas energoefektivitātes uzlabošana Raiņa bulvārī 19, Preiļos</v>
      </c>
      <c r="D45" s="33" t="str">
        <f>[1]Reģistrs!Z45</f>
        <v>Jā</v>
      </c>
      <c r="E45" s="32" t="str">
        <f>[1]Reģistrs!AA45</f>
        <v>Jā</v>
      </c>
      <c r="F45" s="32" t="str">
        <f>[1]Reģistrs!AB45</f>
        <v>Jā</v>
      </c>
      <c r="G45" s="31" t="str">
        <f>[1]Reģistrs!AC45</f>
        <v>Jā</v>
      </c>
      <c r="H45" s="30">
        <f>[1]Reģistrs!AE45</f>
        <v>10</v>
      </c>
      <c r="I45" s="29">
        <f>[1]Reģistrs!AG45</f>
        <v>8</v>
      </c>
      <c r="J45" s="29">
        <f>[1]Reģistrs!AI45</f>
        <v>4</v>
      </c>
      <c r="K45" s="29">
        <f>[1]Reģistrs!AK45</f>
        <v>10</v>
      </c>
      <c r="L45" s="29">
        <f>[1]Reģistrs!AM45</f>
        <v>0</v>
      </c>
      <c r="M45" s="29">
        <f>[1]Reģistrs!AO45</f>
        <v>3</v>
      </c>
      <c r="N45" s="29">
        <f>[1]Reģistrs!AQ45</f>
        <v>5</v>
      </c>
      <c r="O45" s="28">
        <f t="shared" si="1"/>
        <v>40</v>
      </c>
      <c r="P45" s="26">
        <f>[1]Reģistrs!L45</f>
        <v>191104.25129999997</v>
      </c>
      <c r="Q45" s="27">
        <f>[1]Reģistrs!M45</f>
        <v>38.971740000000025</v>
      </c>
      <c r="R45" s="20">
        <f>[1]Reģistrs!N45</f>
        <v>0.375</v>
      </c>
      <c r="S45" s="26" t="str">
        <f t="shared" si="2"/>
        <v>Atbilst</v>
      </c>
      <c r="T45" s="21" t="str">
        <f t="shared" si="3"/>
        <v>Atbilst</v>
      </c>
      <c r="U45" s="21" t="str">
        <f t="shared" si="4"/>
        <v>Atbilst</v>
      </c>
      <c r="V45" s="25">
        <f t="shared" si="5"/>
        <v>1.2608430396545556</v>
      </c>
      <c r="W45" s="24">
        <f>[1]Reģistrs!J45</f>
        <v>240952.4651</v>
      </c>
      <c r="X45" s="23"/>
      <c r="Y45" s="22">
        <f t="shared" si="6"/>
        <v>9297806.0476000011</v>
      </c>
      <c r="Z45" s="21">
        <f t="shared" si="7"/>
        <v>9042311.1018650047</v>
      </c>
      <c r="AA45" s="21">
        <f t="shared" si="8"/>
        <v>1970.233161910236</v>
      </c>
      <c r="AB45" s="20">
        <f t="shared" si="9"/>
        <v>0.53890000000000005</v>
      </c>
      <c r="AR45" s="1" t="b">
        <f>C45=[1]Reģistrs!D45</f>
        <v>1</v>
      </c>
    </row>
    <row r="46" spans="1:44" ht="25.5" customHeight="1" x14ac:dyDescent="0.2">
      <c r="A46" s="36">
        <f t="shared" si="0"/>
        <v>41</v>
      </c>
      <c r="B46" s="35" t="str">
        <f>[1]Reģistrs!C46</f>
        <v>Amatas novada pašvaldība</v>
      </c>
      <c r="C46" s="34" t="str">
        <f>[1]Reģistrs!D46</f>
        <v>Energoefektivitātes paaugstināšana Amatas novada pašvaldības ēkā - Drabešu sākumskolā</v>
      </c>
      <c r="D46" s="33" t="str">
        <f>[1]Reģistrs!Z46</f>
        <v>Jā</v>
      </c>
      <c r="E46" s="32" t="str">
        <f>[1]Reģistrs!AA46</f>
        <v>Jā</v>
      </c>
      <c r="F46" s="32" t="str">
        <f>[1]Reģistrs!AB46</f>
        <v>Jā</v>
      </c>
      <c r="G46" s="31" t="str">
        <f>[1]Reģistrs!AC46</f>
        <v>Jā</v>
      </c>
      <c r="H46" s="30">
        <f>[1]Reģistrs!AE46</f>
        <v>10</v>
      </c>
      <c r="I46" s="29">
        <f>[1]Reģistrs!AG46</f>
        <v>6</v>
      </c>
      <c r="J46" s="29">
        <f>[1]Reģistrs!AI46</f>
        <v>6</v>
      </c>
      <c r="K46" s="29">
        <f>[1]Reģistrs!AK46</f>
        <v>10</v>
      </c>
      <c r="L46" s="29">
        <f>[1]Reģistrs!AM46</f>
        <v>0</v>
      </c>
      <c r="M46" s="29">
        <f>[1]Reģistrs!AO46</f>
        <v>3</v>
      </c>
      <c r="N46" s="29">
        <f>[1]Reģistrs!AQ46</f>
        <v>5</v>
      </c>
      <c r="O46" s="28">
        <f t="shared" si="1"/>
        <v>40</v>
      </c>
      <c r="P46" s="26">
        <f>[1]Reģistrs!L46</f>
        <v>140959.91</v>
      </c>
      <c r="Q46" s="27">
        <f>[1]Reģistrs!M46</f>
        <v>28.360670000000002</v>
      </c>
      <c r="R46" s="20">
        <f>[1]Reģistrs!N46</f>
        <v>0.3</v>
      </c>
      <c r="S46" s="26" t="str">
        <f t="shared" si="2"/>
        <v>Atbilst</v>
      </c>
      <c r="T46" s="21" t="str">
        <f t="shared" si="3"/>
        <v>Atbilst</v>
      </c>
      <c r="U46" s="21" t="str">
        <f t="shared" si="4"/>
        <v>Atbilst</v>
      </c>
      <c r="V46" s="25">
        <f t="shared" si="5"/>
        <v>1.3266183271541532</v>
      </c>
      <c r="W46" s="24">
        <f>[1]Reģistrs!J46</f>
        <v>187000</v>
      </c>
      <c r="X46" s="23"/>
      <c r="Y46" s="22">
        <f t="shared" si="6"/>
        <v>9484806.0476000011</v>
      </c>
      <c r="Z46" s="21">
        <f t="shared" si="7"/>
        <v>9183271.0118650049</v>
      </c>
      <c r="AA46" s="21">
        <f t="shared" si="8"/>
        <v>1998.5938319102361</v>
      </c>
      <c r="AB46" s="20">
        <f t="shared" si="9"/>
        <v>0.83889999999999998</v>
      </c>
      <c r="AR46" s="1" t="b">
        <f>C46=[1]Reģistrs!D46</f>
        <v>1</v>
      </c>
    </row>
    <row r="47" spans="1:44" ht="25.5" customHeight="1" x14ac:dyDescent="0.2">
      <c r="A47" s="36">
        <f t="shared" si="0"/>
        <v>42</v>
      </c>
      <c r="B47" s="35" t="str">
        <f>[1]Reģistrs!C47</f>
        <v>Pļaviņu novada pašvaldība</v>
      </c>
      <c r="C47" s="34" t="str">
        <f>[1]Reģistrs!D47</f>
        <v>Pļaviņu novada pašvaldības strukturvienību ēkas  ,,Kūlīši", Pļaviņu novadā energoefektivitātes paaugstināšana</v>
      </c>
      <c r="D47" s="33" t="str">
        <f>[1]Reģistrs!Z47</f>
        <v>Jā</v>
      </c>
      <c r="E47" s="32" t="str">
        <f>[1]Reģistrs!AA47</f>
        <v>Jā</v>
      </c>
      <c r="F47" s="32" t="str">
        <f>[1]Reģistrs!AB47</f>
        <v>Jā</v>
      </c>
      <c r="G47" s="31" t="str">
        <f>[1]Reģistrs!AC47</f>
        <v>Jā</v>
      </c>
      <c r="H47" s="30">
        <f>[1]Reģistrs!AE47</f>
        <v>10</v>
      </c>
      <c r="I47" s="29">
        <f>[1]Reģistrs!AG47</f>
        <v>10</v>
      </c>
      <c r="J47" s="29">
        <f>[1]Reģistrs!AI47</f>
        <v>10</v>
      </c>
      <c r="K47" s="29">
        <f>[1]Reģistrs!AK47</f>
        <v>10</v>
      </c>
      <c r="L47" s="29">
        <f>[1]Reģistrs!AM47</f>
        <v>0</v>
      </c>
      <c r="M47" s="29">
        <f>[1]Reģistrs!AO47</f>
        <v>0</v>
      </c>
      <c r="N47" s="29">
        <f>[1]Reģistrs!AQ47</f>
        <v>0</v>
      </c>
      <c r="O47" s="28">
        <f t="shared" si="1"/>
        <v>40</v>
      </c>
      <c r="P47" s="26">
        <f>[1]Reģistrs!L47</f>
        <v>121386.32800000002</v>
      </c>
      <c r="Q47" s="27">
        <f>[1]Reģistrs!M47</f>
        <v>32.044824000000006</v>
      </c>
      <c r="R47" s="20">
        <f>[1]Reģistrs!N47</f>
        <v>0</v>
      </c>
      <c r="S47" s="26" t="str">
        <f t="shared" si="2"/>
        <v>Atbilst</v>
      </c>
      <c r="T47" s="21" t="str">
        <f t="shared" si="3"/>
        <v>Atbilst</v>
      </c>
      <c r="U47" s="21" t="str">
        <f t="shared" si="4"/>
        <v>Atbilst</v>
      </c>
      <c r="V47" s="25">
        <f t="shared" si="5"/>
        <v>1.3601202270489636</v>
      </c>
      <c r="W47" s="24">
        <f>[1]Reģistrs!J47</f>
        <v>165100</v>
      </c>
      <c r="X47" s="23"/>
      <c r="Y47" s="22">
        <f t="shared" si="6"/>
        <v>9649906.0476000011</v>
      </c>
      <c r="Z47" s="21">
        <f t="shared" si="7"/>
        <v>9304657.3398650046</v>
      </c>
      <c r="AA47" s="21">
        <f t="shared" si="8"/>
        <v>2030.6386559102361</v>
      </c>
      <c r="AB47" s="20">
        <f t="shared" si="9"/>
        <v>0.83889999999999998</v>
      </c>
      <c r="AR47" s="1" t="b">
        <f>C47=[1]Reģistrs!D47</f>
        <v>1</v>
      </c>
    </row>
    <row r="48" spans="1:44" ht="25.5" customHeight="1" x14ac:dyDescent="0.2">
      <c r="A48" s="36">
        <f t="shared" si="0"/>
        <v>43</v>
      </c>
      <c r="B48" s="35" t="str">
        <f>[1]Reģistrs!C48</f>
        <v>Madonas novada pašvaldība</v>
      </c>
      <c r="C48" s="34" t="str">
        <f>[1]Reģistrs!D48</f>
        <v>Energoefektivitātes paaugstināšanas pasākumu uzlabošana Andreja Eglīša Ļaudonas vidusskolā</v>
      </c>
      <c r="D48" s="33" t="str">
        <f>[1]Reģistrs!Z48</f>
        <v>Jā</v>
      </c>
      <c r="E48" s="32" t="str">
        <f>[1]Reģistrs!AA48</f>
        <v>Jā</v>
      </c>
      <c r="F48" s="32" t="str">
        <f>[1]Reģistrs!AB48</f>
        <v>Jā</v>
      </c>
      <c r="G48" s="31" t="str">
        <f>[1]Reģistrs!AC48</f>
        <v>Jā</v>
      </c>
      <c r="H48" s="30">
        <f>[1]Reģistrs!AE48</f>
        <v>10</v>
      </c>
      <c r="I48" s="29">
        <f>[1]Reģistrs!AG48</f>
        <v>10</v>
      </c>
      <c r="J48" s="29">
        <f>[1]Reģistrs!AI48</f>
        <v>8</v>
      </c>
      <c r="K48" s="29">
        <f>[1]Reģistrs!AK48</f>
        <v>6</v>
      </c>
      <c r="L48" s="29">
        <f>[1]Reģistrs!AM48</f>
        <v>0</v>
      </c>
      <c r="M48" s="29">
        <f>[1]Reģistrs!AO48</f>
        <v>0</v>
      </c>
      <c r="N48" s="29">
        <f>[1]Reģistrs!AQ48</f>
        <v>5</v>
      </c>
      <c r="O48" s="28">
        <f t="shared" si="1"/>
        <v>39</v>
      </c>
      <c r="P48" s="26">
        <f>[1]Reģistrs!L48</f>
        <v>518030.40799999994</v>
      </c>
      <c r="Q48" s="27">
        <f>[1]Reģistrs!M48</f>
        <v>137.43856</v>
      </c>
      <c r="R48" s="20">
        <f>[1]Reģistrs!N48</f>
        <v>0</v>
      </c>
      <c r="S48" s="26" t="str">
        <f t="shared" si="2"/>
        <v>Atbilst</v>
      </c>
      <c r="T48" s="21" t="str">
        <f t="shared" si="3"/>
        <v>Atbilst</v>
      </c>
      <c r="U48" s="21" t="str">
        <f t="shared" si="4"/>
        <v>Atbilst</v>
      </c>
      <c r="V48" s="25">
        <f t="shared" si="5"/>
        <v>0.92852782881425</v>
      </c>
      <c r="W48" s="24">
        <f>[1]Reģistrs!J48</f>
        <v>481005.65</v>
      </c>
      <c r="X48" s="23"/>
      <c r="Y48" s="22">
        <f t="shared" si="6"/>
        <v>10130911.697600001</v>
      </c>
      <c r="Z48" s="21">
        <f t="shared" si="7"/>
        <v>9822687.7478650045</v>
      </c>
      <c r="AA48" s="21">
        <f t="shared" si="8"/>
        <v>2168.0772159102362</v>
      </c>
      <c r="AB48" s="20">
        <f t="shared" si="9"/>
        <v>0.83889999999999998</v>
      </c>
      <c r="AR48" s="1" t="b">
        <f>C48=[1]Reģistrs!D48</f>
        <v>1</v>
      </c>
    </row>
    <row r="49" spans="1:44" ht="25.5" customHeight="1" x14ac:dyDescent="0.2">
      <c r="A49" s="36">
        <f t="shared" si="0"/>
        <v>44</v>
      </c>
      <c r="B49" s="35" t="str">
        <f>[1]Reģistrs!C49</f>
        <v>Preiļu novada pašvaldība</v>
      </c>
      <c r="C49" s="34" t="str">
        <f>[1]Reģistrs!D49</f>
        <v>Preiļu novada pašvaldības ēkas energoefektivitātes uzlabošana Rēzeknes ielā 26, Preiļos</v>
      </c>
      <c r="D49" s="33" t="str">
        <f>[1]Reģistrs!Z49</f>
        <v>Jā</v>
      </c>
      <c r="E49" s="32" t="str">
        <f>[1]Reģistrs!AA49</f>
        <v>Jā</v>
      </c>
      <c r="F49" s="32" t="str">
        <f>[1]Reģistrs!AB49</f>
        <v>Jā</v>
      </c>
      <c r="G49" s="31" t="str">
        <f>[1]Reģistrs!AC49</f>
        <v>Jā</v>
      </c>
      <c r="H49" s="30">
        <f>[1]Reģistrs!AE49</f>
        <v>10</v>
      </c>
      <c r="I49" s="29">
        <f>[1]Reģistrs!AG49</f>
        <v>8</v>
      </c>
      <c r="J49" s="29">
        <f>[1]Reģistrs!AI49</f>
        <v>6</v>
      </c>
      <c r="K49" s="29">
        <f>[1]Reģistrs!AK49</f>
        <v>10</v>
      </c>
      <c r="L49" s="29">
        <f>[1]Reģistrs!AM49</f>
        <v>0</v>
      </c>
      <c r="M49" s="29">
        <f>[1]Reģistrs!AO49</f>
        <v>0</v>
      </c>
      <c r="N49" s="29">
        <f>[1]Reģistrs!AQ49</f>
        <v>5</v>
      </c>
      <c r="O49" s="28">
        <f t="shared" si="1"/>
        <v>39</v>
      </c>
      <c r="P49" s="26">
        <f>[1]Reģistrs!L49</f>
        <v>95531.987899999993</v>
      </c>
      <c r="Q49" s="27">
        <f>[1]Reģistrs!M49</f>
        <v>18.45576000000003</v>
      </c>
      <c r="R49" s="20">
        <f>[1]Reģistrs!N49</f>
        <v>0</v>
      </c>
      <c r="S49" s="26" t="str">
        <f t="shared" si="2"/>
        <v>Atbilst</v>
      </c>
      <c r="T49" s="21" t="str">
        <f t="shared" si="3"/>
        <v>Atbilst</v>
      </c>
      <c r="U49" s="21" t="str">
        <f t="shared" si="4"/>
        <v>Atbilst</v>
      </c>
      <c r="V49" s="25">
        <f t="shared" si="5"/>
        <v>1.0780346223696662</v>
      </c>
      <c r="W49" s="24">
        <f>[1]Reģistrs!J49</f>
        <v>102986.7905</v>
      </c>
      <c r="X49" s="23"/>
      <c r="Y49" s="22">
        <f t="shared" si="6"/>
        <v>10233898.488100002</v>
      </c>
      <c r="Z49" s="21">
        <f t="shared" si="7"/>
        <v>9918219.7357650045</v>
      </c>
      <c r="AA49" s="21">
        <f t="shared" si="8"/>
        <v>2186.532975910236</v>
      </c>
      <c r="AB49" s="20">
        <f t="shared" si="9"/>
        <v>0.83889999999999998</v>
      </c>
      <c r="AR49" s="1" t="b">
        <f>C49=[1]Reģistrs!D49</f>
        <v>1</v>
      </c>
    </row>
    <row r="50" spans="1:44" ht="25.5" customHeight="1" x14ac:dyDescent="0.2">
      <c r="A50" s="36">
        <f t="shared" si="0"/>
        <v>45</v>
      </c>
      <c r="B50" s="35" t="str">
        <f>[1]Reģistrs!C50</f>
        <v>Kokneses novada pašvaldība</v>
      </c>
      <c r="C50" s="34" t="str">
        <f>[1]Reģistrs!D50</f>
        <v>Energoefektivitātes paaugstināšanas pasākumi Ģimenes krīzes centra "Dzeguzīte" ēkā Kokneses novada Iršu pagastā</v>
      </c>
      <c r="D50" s="33" t="str">
        <f>[1]Reģistrs!Z50</f>
        <v>Jā</v>
      </c>
      <c r="E50" s="32" t="str">
        <f>[1]Reģistrs!AA50</f>
        <v>Jā</v>
      </c>
      <c r="F50" s="32" t="str">
        <f>[1]Reģistrs!AB50</f>
        <v>Jā</v>
      </c>
      <c r="G50" s="31" t="str">
        <f>[1]Reģistrs!AC50</f>
        <v>Jā</v>
      </c>
      <c r="H50" s="30">
        <f>[1]Reģistrs!AE50</f>
        <v>10</v>
      </c>
      <c r="I50" s="29">
        <f>[1]Reģistrs!AG50</f>
        <v>10</v>
      </c>
      <c r="J50" s="29">
        <f>[1]Reģistrs!AI50</f>
        <v>4</v>
      </c>
      <c r="K50" s="29">
        <f>[1]Reģistrs!AK50</f>
        <v>10</v>
      </c>
      <c r="L50" s="29">
        <f>[1]Reģistrs!AM50</f>
        <v>0</v>
      </c>
      <c r="M50" s="29">
        <f>[1]Reģistrs!AO50</f>
        <v>0</v>
      </c>
      <c r="N50" s="29">
        <f>[1]Reģistrs!AQ50</f>
        <v>5</v>
      </c>
      <c r="O50" s="28">
        <f t="shared" si="1"/>
        <v>39</v>
      </c>
      <c r="P50" s="26">
        <f>[1]Reģistrs!L50</f>
        <v>142427.52000000002</v>
      </c>
      <c r="Q50" s="27">
        <f>[1]Reģistrs!M50</f>
        <v>30.345479999999998</v>
      </c>
      <c r="R50" s="20">
        <f>[1]Reģistrs!N50</f>
        <v>0</v>
      </c>
      <c r="S50" s="26" t="str">
        <f t="shared" si="2"/>
        <v>Atbilst</v>
      </c>
      <c r="T50" s="21" t="str">
        <f t="shared" si="3"/>
        <v>Atbilst</v>
      </c>
      <c r="U50" s="21" t="str">
        <f t="shared" si="4"/>
        <v>Atbilst</v>
      </c>
      <c r="V50" s="25">
        <f t="shared" si="5"/>
        <v>1.0921344414337901</v>
      </c>
      <c r="W50" s="24">
        <f>[1]Reģistrs!J50</f>
        <v>155550</v>
      </c>
      <c r="X50" s="23"/>
      <c r="Y50" s="22">
        <f t="shared" si="6"/>
        <v>10389448.488100002</v>
      </c>
      <c r="Z50" s="21">
        <f t="shared" si="7"/>
        <v>10060647.255765004</v>
      </c>
      <c r="AA50" s="21">
        <f t="shared" si="8"/>
        <v>2216.878455910236</v>
      </c>
      <c r="AB50" s="20">
        <f t="shared" si="9"/>
        <v>0.83889999999999998</v>
      </c>
      <c r="AR50" s="1" t="b">
        <f>C50=[1]Reģistrs!D50</f>
        <v>1</v>
      </c>
    </row>
    <row r="51" spans="1:44" ht="25.5" customHeight="1" x14ac:dyDescent="0.2">
      <c r="A51" s="36">
        <f t="shared" si="0"/>
        <v>46</v>
      </c>
      <c r="B51" s="35" t="str">
        <f>[1]Reģistrs!C51</f>
        <v>Tukuma novada pašvaldība</v>
      </c>
      <c r="C51" s="34" t="str">
        <f>[1]Reģistrs!D51</f>
        <v>Energoefektivitātes paaugstināšana PII „Vālodzīte”</v>
      </c>
      <c r="D51" s="33" t="str">
        <f>[1]Reģistrs!Z51</f>
        <v>Jā</v>
      </c>
      <c r="E51" s="32" t="str">
        <f>[1]Reģistrs!AA51</f>
        <v>Jā</v>
      </c>
      <c r="F51" s="32" t="str">
        <f>[1]Reģistrs!AB51</f>
        <v>Jā</v>
      </c>
      <c r="G51" s="31" t="str">
        <f>[1]Reģistrs!AC51</f>
        <v>Jā</v>
      </c>
      <c r="H51" s="30">
        <f>[1]Reģistrs!AE51</f>
        <v>10</v>
      </c>
      <c r="I51" s="29">
        <f>[1]Reģistrs!AG51</f>
        <v>10</v>
      </c>
      <c r="J51" s="29">
        <f>[1]Reģistrs!AI51</f>
        <v>4</v>
      </c>
      <c r="K51" s="29">
        <f>[1]Reģistrs!AK51</f>
        <v>10</v>
      </c>
      <c r="L51" s="29">
        <f>[1]Reģistrs!AM51</f>
        <v>5</v>
      </c>
      <c r="M51" s="29">
        <f>[1]Reģistrs!AO51</f>
        <v>0</v>
      </c>
      <c r="N51" s="29">
        <f>[1]Reģistrs!AQ51</f>
        <v>0</v>
      </c>
      <c r="O51" s="28">
        <f t="shared" si="1"/>
        <v>39</v>
      </c>
      <c r="P51" s="26">
        <f>[1]Reģistrs!L51</f>
        <v>241832.83600000001</v>
      </c>
      <c r="Q51" s="27">
        <f>[1]Reģistrs!M51</f>
        <v>49.093884000000003</v>
      </c>
      <c r="R51" s="20">
        <f>[1]Reģistrs!N51</f>
        <v>0</v>
      </c>
      <c r="S51" s="26" t="str">
        <f t="shared" si="2"/>
        <v>Atbilst</v>
      </c>
      <c r="T51" s="21" t="str">
        <f t="shared" si="3"/>
        <v>Atbilst</v>
      </c>
      <c r="U51" s="21" t="str">
        <f t="shared" si="4"/>
        <v>Atbilst</v>
      </c>
      <c r="V51" s="25">
        <f t="shared" si="5"/>
        <v>1.1043578879420659</v>
      </c>
      <c r="W51" s="24">
        <f>[1]Reģistrs!J51</f>
        <v>267070</v>
      </c>
      <c r="X51" s="23"/>
      <c r="Y51" s="22">
        <f t="shared" si="6"/>
        <v>10656518.488100002</v>
      </c>
      <c r="Z51" s="21">
        <f t="shared" si="7"/>
        <v>10302480.091765003</v>
      </c>
      <c r="AA51" s="21">
        <f t="shared" si="8"/>
        <v>2265.9723399102359</v>
      </c>
      <c r="AB51" s="20">
        <f t="shared" si="9"/>
        <v>0.83889999999999998</v>
      </c>
      <c r="AR51" s="1" t="b">
        <f>C51=[1]Reģistrs!D51</f>
        <v>1</v>
      </c>
    </row>
    <row r="52" spans="1:44" ht="25.5" customHeight="1" x14ac:dyDescent="0.2">
      <c r="A52" s="36">
        <f t="shared" si="0"/>
        <v>47</v>
      </c>
      <c r="B52" s="35" t="str">
        <f>[1]Reģistrs!C52</f>
        <v>Rucavas novada pašvaldība</v>
      </c>
      <c r="C52" s="34" t="str">
        <f>[1]Reģistrs!D52</f>
        <v>Rucavas pamatskolas ēkas siltināšana</v>
      </c>
      <c r="D52" s="33" t="str">
        <f>[1]Reģistrs!Z52</f>
        <v>Jā</v>
      </c>
      <c r="E52" s="32" t="str">
        <f>[1]Reģistrs!AA52</f>
        <v>Jā</v>
      </c>
      <c r="F52" s="32" t="str">
        <f>[1]Reģistrs!AB52</f>
        <v>Jā</v>
      </c>
      <c r="G52" s="31" t="str">
        <f>[1]Reģistrs!AC52</f>
        <v>Jā</v>
      </c>
      <c r="H52" s="30">
        <f>[1]Reģistrs!AE52</f>
        <v>10</v>
      </c>
      <c r="I52" s="29">
        <f>[1]Reģistrs!AG52</f>
        <v>10</v>
      </c>
      <c r="J52" s="29">
        <f>[1]Reģistrs!AI52</f>
        <v>6</v>
      </c>
      <c r="K52" s="29">
        <f>[1]Reģistrs!AK52</f>
        <v>10</v>
      </c>
      <c r="L52" s="29">
        <f>[1]Reģistrs!AM52</f>
        <v>0</v>
      </c>
      <c r="M52" s="29">
        <f>[1]Reģistrs!AO52</f>
        <v>3</v>
      </c>
      <c r="N52" s="29">
        <f>[1]Reģistrs!AQ52</f>
        <v>0</v>
      </c>
      <c r="O52" s="28">
        <f t="shared" si="1"/>
        <v>39</v>
      </c>
      <c r="P52" s="26">
        <f>[1]Reģistrs!L52</f>
        <v>254766.89299999998</v>
      </c>
      <c r="Q52" s="27">
        <f>[1]Reģistrs!M52</f>
        <v>52.980609999999977</v>
      </c>
      <c r="R52" s="20">
        <f>[1]Reģistrs!N52</f>
        <v>0</v>
      </c>
      <c r="S52" s="26" t="str">
        <f t="shared" si="2"/>
        <v>Atbilst</v>
      </c>
      <c r="T52" s="21" t="str">
        <f t="shared" si="3"/>
        <v>Atbilst</v>
      </c>
      <c r="U52" s="21" t="str">
        <f t="shared" si="4"/>
        <v>Atbilst</v>
      </c>
      <c r="V52" s="25">
        <f t="shared" si="5"/>
        <v>1.1186696852326099</v>
      </c>
      <c r="W52" s="24">
        <f>[1]Reģistrs!J52</f>
        <v>285000</v>
      </c>
      <c r="X52" s="23"/>
      <c r="Y52" s="22">
        <f t="shared" si="6"/>
        <v>10941518.488100002</v>
      </c>
      <c r="Z52" s="21">
        <f t="shared" si="7"/>
        <v>10557246.984765003</v>
      </c>
      <c r="AA52" s="21">
        <f t="shared" si="8"/>
        <v>2318.9529499102359</v>
      </c>
      <c r="AB52" s="20">
        <f t="shared" si="9"/>
        <v>0.83889999999999998</v>
      </c>
      <c r="AR52" s="1" t="b">
        <f>C52=[1]Reģistrs!D52</f>
        <v>1</v>
      </c>
    </row>
    <row r="53" spans="1:44" ht="25.5" customHeight="1" x14ac:dyDescent="0.2">
      <c r="A53" s="36">
        <f t="shared" si="0"/>
        <v>48</v>
      </c>
      <c r="B53" s="35" t="str">
        <f>[1]Reģistrs!C53</f>
        <v>Engures novada pašvaldība</v>
      </c>
      <c r="C53" s="34" t="str">
        <f>[1]Reģistrs!D53</f>
        <v>Šlokenbekas muižas administratīvā korpusa energoefektivitātes paaugstināšana</v>
      </c>
      <c r="D53" s="33" t="str">
        <f>[1]Reģistrs!Z53</f>
        <v>Jā</v>
      </c>
      <c r="E53" s="32" t="str">
        <f>[1]Reģistrs!AA53</f>
        <v>Jā</v>
      </c>
      <c r="F53" s="32" t="str">
        <f>[1]Reģistrs!AB53</f>
        <v>Jā</v>
      </c>
      <c r="G53" s="31" t="str">
        <f>[1]Reģistrs!AC53</f>
        <v>Jā</v>
      </c>
      <c r="H53" s="30">
        <f>[1]Reģistrs!AE53</f>
        <v>10</v>
      </c>
      <c r="I53" s="29">
        <f>[1]Reģistrs!AG53</f>
        <v>10</v>
      </c>
      <c r="J53" s="29">
        <f>[1]Reģistrs!AI53</f>
        <v>4</v>
      </c>
      <c r="K53" s="29">
        <f>[1]Reģistrs!AK53</f>
        <v>10</v>
      </c>
      <c r="L53" s="29">
        <f>[1]Reģistrs!AM53</f>
        <v>0</v>
      </c>
      <c r="M53" s="29">
        <f>[1]Reģistrs!AO53</f>
        <v>0</v>
      </c>
      <c r="N53" s="29">
        <f>[1]Reģistrs!AQ53</f>
        <v>5</v>
      </c>
      <c r="O53" s="28">
        <f t="shared" si="1"/>
        <v>39</v>
      </c>
      <c r="P53" s="26">
        <f>[1]Reģistrs!L53</f>
        <v>82824.500000000015</v>
      </c>
      <c r="Q53" s="27">
        <f>[1]Reģistrs!M53</f>
        <v>22.437909999999999</v>
      </c>
      <c r="R53" s="20">
        <f>[1]Reģistrs!N53</f>
        <v>0</v>
      </c>
      <c r="S53" s="26" t="str">
        <f t="shared" si="2"/>
        <v>Atbilst</v>
      </c>
      <c r="T53" s="21" t="str">
        <f t="shared" si="3"/>
        <v>Atbilst</v>
      </c>
      <c r="U53" s="21" t="str">
        <f t="shared" si="4"/>
        <v>Atbilst</v>
      </c>
      <c r="V53" s="25">
        <f t="shared" si="5"/>
        <v>1.1360768854626346</v>
      </c>
      <c r="W53" s="24">
        <f>[1]Reģistrs!J53</f>
        <v>94095</v>
      </c>
      <c r="X53" s="23"/>
      <c r="Y53" s="22">
        <f t="shared" si="6"/>
        <v>11035613.488100002</v>
      </c>
      <c r="Z53" s="21">
        <f t="shared" si="7"/>
        <v>10640071.484765003</v>
      </c>
      <c r="AA53" s="21">
        <f t="shared" si="8"/>
        <v>2341.390859910236</v>
      </c>
      <c r="AB53" s="20">
        <f t="shared" si="9"/>
        <v>0.83889999999999998</v>
      </c>
      <c r="AR53" s="1" t="b">
        <f>C53=[1]Reģistrs!D53</f>
        <v>1</v>
      </c>
    </row>
    <row r="54" spans="1:44" ht="25.5" customHeight="1" x14ac:dyDescent="0.2">
      <c r="A54" s="36">
        <f t="shared" si="0"/>
        <v>49</v>
      </c>
      <c r="B54" s="35" t="str">
        <f>[1]Reģistrs!C54</f>
        <v>Daugavpils novada pašvaldība</v>
      </c>
      <c r="C54" s="34" t="str">
        <f>[1]Reģistrs!D54</f>
        <v>Naujenes bērnu nama ēkas energoefektivitātes paaugstināšana</v>
      </c>
      <c r="D54" s="33" t="str">
        <f>[1]Reģistrs!Z54</f>
        <v>Jā</v>
      </c>
      <c r="E54" s="32" t="str">
        <f>[1]Reģistrs!AA54</f>
        <v>Jā</v>
      </c>
      <c r="F54" s="32" t="str">
        <f>[1]Reģistrs!AB54</f>
        <v>Jā</v>
      </c>
      <c r="G54" s="31" t="str">
        <f>[1]Reģistrs!AC54</f>
        <v>Jā</v>
      </c>
      <c r="H54" s="30">
        <f>[1]Reģistrs!AE54</f>
        <v>10</v>
      </c>
      <c r="I54" s="29">
        <f>[1]Reģistrs!AG54</f>
        <v>10</v>
      </c>
      <c r="J54" s="29">
        <f>[1]Reģistrs!AI54</f>
        <v>4</v>
      </c>
      <c r="K54" s="29">
        <f>[1]Reģistrs!AK54</f>
        <v>10</v>
      </c>
      <c r="L54" s="29">
        <f>[1]Reģistrs!AM54</f>
        <v>0</v>
      </c>
      <c r="M54" s="29">
        <f>[1]Reģistrs!AO54</f>
        <v>0</v>
      </c>
      <c r="N54" s="29">
        <f>[1]Reģistrs!AQ54</f>
        <v>5</v>
      </c>
      <c r="O54" s="28">
        <f t="shared" si="1"/>
        <v>39</v>
      </c>
      <c r="P54" s="26">
        <f>[1]Reģistrs!L54</f>
        <v>138551.67499999999</v>
      </c>
      <c r="Q54" s="27">
        <f>[1]Reģistrs!M54</f>
        <v>37.729090000000419</v>
      </c>
      <c r="R54" s="20">
        <f>[1]Reģistrs!N54</f>
        <v>0</v>
      </c>
      <c r="S54" s="26" t="str">
        <f t="shared" si="2"/>
        <v>Atbilst</v>
      </c>
      <c r="T54" s="21" t="str">
        <f t="shared" si="3"/>
        <v>Atbilst</v>
      </c>
      <c r="U54" s="21" t="str">
        <f t="shared" si="4"/>
        <v>Atbilst</v>
      </c>
      <c r="V54" s="25">
        <f t="shared" si="5"/>
        <v>1.2249177066967976</v>
      </c>
      <c r="W54" s="24">
        <f>[1]Reģistrs!J54</f>
        <v>169714.4</v>
      </c>
      <c r="X54" s="23"/>
      <c r="Y54" s="22">
        <f t="shared" si="6"/>
        <v>11205327.888100002</v>
      </c>
      <c r="Z54" s="21">
        <f t="shared" si="7"/>
        <v>10778623.159765003</v>
      </c>
      <c r="AA54" s="21">
        <f t="shared" si="8"/>
        <v>2379.1199499102363</v>
      </c>
      <c r="AB54" s="20">
        <f t="shared" si="9"/>
        <v>0.83889999999999998</v>
      </c>
      <c r="AR54" s="1" t="b">
        <f>C54=[1]Reģistrs!D54</f>
        <v>1</v>
      </c>
    </row>
    <row r="55" spans="1:44" ht="25.5" customHeight="1" x14ac:dyDescent="0.2">
      <c r="A55" s="36">
        <f t="shared" si="0"/>
        <v>50</v>
      </c>
      <c r="B55" s="35" t="str">
        <f>[1]Reģistrs!C55</f>
        <v>Saulkrastu novada pašvaldība</v>
      </c>
      <c r="C55" s="34" t="str">
        <f>[1]Reģistrs!D55</f>
        <v>Daudzfunkcionālās ēkas Raiņa ielā 7, Saulkrastos energoefektivitātes paaugstināšana</v>
      </c>
      <c r="D55" s="33" t="str">
        <f>[1]Reģistrs!Z55</f>
        <v>Jā</v>
      </c>
      <c r="E55" s="32" t="str">
        <f>[1]Reģistrs!AA55</f>
        <v>Jā</v>
      </c>
      <c r="F55" s="32" t="str">
        <f>[1]Reģistrs!AB55</f>
        <v>Jā</v>
      </c>
      <c r="G55" s="31" t="str">
        <f>[1]Reģistrs!AC55</f>
        <v>Jā</v>
      </c>
      <c r="H55" s="30">
        <f>[1]Reģistrs!AE55</f>
        <v>10</v>
      </c>
      <c r="I55" s="29">
        <f>[1]Reģistrs!AG55</f>
        <v>8</v>
      </c>
      <c r="J55" s="29">
        <f>[1]Reģistrs!AI55</f>
        <v>6</v>
      </c>
      <c r="K55" s="29">
        <f>[1]Reģistrs!AK55</f>
        <v>10</v>
      </c>
      <c r="L55" s="29">
        <f>[1]Reģistrs!AM55</f>
        <v>0</v>
      </c>
      <c r="M55" s="29">
        <f>[1]Reģistrs!AO55</f>
        <v>0</v>
      </c>
      <c r="N55" s="29">
        <f>[1]Reģistrs!AQ55</f>
        <v>5</v>
      </c>
      <c r="O55" s="28">
        <f t="shared" si="1"/>
        <v>39</v>
      </c>
      <c r="P55" s="26">
        <f>[1]Reģistrs!L55</f>
        <v>167374.06399999998</v>
      </c>
      <c r="Q55" s="27">
        <f>[1]Reģistrs!M55</f>
        <v>34.712340000000005</v>
      </c>
      <c r="R55" s="20">
        <f>[1]Reģistrs!N55</f>
        <v>0</v>
      </c>
      <c r="S55" s="26" t="str">
        <f t="shared" si="2"/>
        <v>Atbilst</v>
      </c>
      <c r="T55" s="21" t="str">
        <f t="shared" si="3"/>
        <v>Atbilst</v>
      </c>
      <c r="U55" s="21" t="str">
        <f t="shared" si="4"/>
        <v>Atbilst</v>
      </c>
      <c r="V55" s="25">
        <f t="shared" si="5"/>
        <v>1.2315229437220334</v>
      </c>
      <c r="W55" s="24">
        <f>[1]Reģistrs!J55</f>
        <v>206125</v>
      </c>
      <c r="X55" s="23"/>
      <c r="Y55" s="22">
        <f t="shared" si="6"/>
        <v>11411452.888100002</v>
      </c>
      <c r="Z55" s="21">
        <f t="shared" si="7"/>
        <v>10945997.223765003</v>
      </c>
      <c r="AA55" s="21">
        <f t="shared" si="8"/>
        <v>2413.8322899102363</v>
      </c>
      <c r="AB55" s="20">
        <f t="shared" si="9"/>
        <v>0.83889999999999998</v>
      </c>
      <c r="AR55" s="1" t="b">
        <f>C55=[1]Reģistrs!D55</f>
        <v>1</v>
      </c>
    </row>
    <row r="56" spans="1:44" ht="25.5" customHeight="1" x14ac:dyDescent="0.2">
      <c r="A56" s="36">
        <f t="shared" si="0"/>
        <v>51</v>
      </c>
      <c r="B56" s="35" t="str">
        <f>[1]Reģistrs!C56</f>
        <v>Viļānu novada pašvaldība</v>
      </c>
      <c r="C56" s="34" t="str">
        <f>[1]Reģistrs!D56</f>
        <v>Sekmēt energoefektivitātes paaugstināšanu Viļānu pilsētas pirmsskolas izglītības iestādē</v>
      </c>
      <c r="D56" s="33" t="str">
        <f>[1]Reģistrs!Z56</f>
        <v>Jā</v>
      </c>
      <c r="E56" s="32" t="str">
        <f>[1]Reģistrs!AA56</f>
        <v>Jā</v>
      </c>
      <c r="F56" s="32" t="str">
        <f>[1]Reģistrs!AB56</f>
        <v>Jā</v>
      </c>
      <c r="G56" s="31" t="str">
        <f>[1]Reģistrs!AC56</f>
        <v>Jā</v>
      </c>
      <c r="H56" s="30">
        <f>[1]Reģistrs!AE56</f>
        <v>10</v>
      </c>
      <c r="I56" s="29">
        <f>[1]Reģistrs!AG56</f>
        <v>8</v>
      </c>
      <c r="J56" s="29">
        <f>[1]Reģistrs!AI56</f>
        <v>6</v>
      </c>
      <c r="K56" s="29">
        <f>[1]Reģistrs!AK56</f>
        <v>10</v>
      </c>
      <c r="L56" s="29">
        <f>[1]Reģistrs!AM56</f>
        <v>0</v>
      </c>
      <c r="M56" s="29">
        <f>[1]Reģistrs!AO56</f>
        <v>0</v>
      </c>
      <c r="N56" s="29">
        <f>[1]Reģistrs!AQ56</f>
        <v>5</v>
      </c>
      <c r="O56" s="28">
        <f t="shared" si="1"/>
        <v>39</v>
      </c>
      <c r="P56" s="26">
        <f>[1]Reģistrs!L56</f>
        <v>254837.11000000002</v>
      </c>
      <c r="Q56" s="27">
        <f>[1]Reģistrs!M56</f>
        <v>50.784436999999997</v>
      </c>
      <c r="R56" s="20">
        <f>[1]Reģistrs!N56</f>
        <v>0</v>
      </c>
      <c r="S56" s="26" t="str">
        <f t="shared" si="2"/>
        <v>Atbilst</v>
      </c>
      <c r="T56" s="21" t="str">
        <f t="shared" si="3"/>
        <v>Atbilst</v>
      </c>
      <c r="U56" s="21" t="str">
        <f t="shared" si="4"/>
        <v>Atbilst</v>
      </c>
      <c r="V56" s="25">
        <f t="shared" si="5"/>
        <v>1.2647294579663064</v>
      </c>
      <c r="W56" s="24">
        <f>[1]Reģistrs!J56</f>
        <v>322300</v>
      </c>
      <c r="X56" s="94"/>
      <c r="Y56" s="22">
        <f t="shared" si="6"/>
        <v>11733752.888100002</v>
      </c>
      <c r="Z56" s="21">
        <f t="shared" si="7"/>
        <v>11200834.333765002</v>
      </c>
      <c r="AA56" s="21">
        <f t="shared" si="8"/>
        <v>2464.6167269102361</v>
      </c>
      <c r="AB56" s="20">
        <f t="shared" si="9"/>
        <v>0.83889999999999998</v>
      </c>
      <c r="AR56" s="1" t="b">
        <f>C56=[1]Reģistrs!D56</f>
        <v>1</v>
      </c>
    </row>
    <row r="57" spans="1:44" ht="25.5" customHeight="1" x14ac:dyDescent="0.2">
      <c r="A57" s="36">
        <f t="shared" si="0"/>
        <v>52</v>
      </c>
      <c r="B57" s="35" t="str">
        <f>[1]Reģistrs!C57</f>
        <v>Ogres novada pašvaldība</v>
      </c>
      <c r="C57" s="34" t="str">
        <f>[1]Reģistrs!D57</f>
        <v>Ēkas Ogrē, Parka ielā 1 siltināšana un rekonstrukcija, pielāgojot pirmsskolas izglītības iestādes vajadzībām</v>
      </c>
      <c r="D57" s="33" t="str">
        <f>[1]Reģistrs!Z57</f>
        <v>Jā</v>
      </c>
      <c r="E57" s="32" t="str">
        <f>[1]Reģistrs!AA57</f>
        <v>Jā</v>
      </c>
      <c r="F57" s="32" t="str">
        <f>[1]Reģistrs!AB57</f>
        <v>Jā</v>
      </c>
      <c r="G57" s="31" t="str">
        <f>[1]Reģistrs!AC57</f>
        <v>Jā</v>
      </c>
      <c r="H57" s="30">
        <f>[1]Reģistrs!AE57</f>
        <v>8</v>
      </c>
      <c r="I57" s="29">
        <f>[1]Reģistrs!AG57</f>
        <v>2</v>
      </c>
      <c r="J57" s="29">
        <f>[1]Reģistrs!AI57</f>
        <v>4</v>
      </c>
      <c r="K57" s="29">
        <f>[1]Reģistrs!AK57</f>
        <v>10</v>
      </c>
      <c r="L57" s="29">
        <f>[1]Reģistrs!AM57</f>
        <v>10</v>
      </c>
      <c r="M57" s="29">
        <f>[1]Reģistrs!AO57</f>
        <v>0</v>
      </c>
      <c r="N57" s="29">
        <f>[1]Reģistrs!AQ57</f>
        <v>5</v>
      </c>
      <c r="O57" s="28">
        <f t="shared" si="1"/>
        <v>39</v>
      </c>
      <c r="P57" s="26">
        <f>[1]Reģistrs!L57</f>
        <v>104269.03200000001</v>
      </c>
      <c r="Q57" s="27">
        <f>[1]Reģistrs!M57</f>
        <v>19.255865999999997</v>
      </c>
      <c r="R57" s="20">
        <f>[1]Reģistrs!N57</f>
        <v>0</v>
      </c>
      <c r="S57" s="26" t="str">
        <f t="shared" si="2"/>
        <v>Atbilst</v>
      </c>
      <c r="T57" s="21" t="str">
        <f t="shared" si="3"/>
        <v>Atbilst</v>
      </c>
      <c r="U57" s="21" t="str">
        <f t="shared" si="4"/>
        <v>Atbilst</v>
      </c>
      <c r="V57" s="25">
        <f t="shared" si="5"/>
        <v>1.5920354952561562</v>
      </c>
      <c r="W57" s="24">
        <f>[1]Reģistrs!J57</f>
        <v>166000</v>
      </c>
      <c r="X57" s="23"/>
      <c r="Y57" s="22">
        <f t="shared" si="6"/>
        <v>11899752.888100002</v>
      </c>
      <c r="Z57" s="21">
        <f t="shared" si="7"/>
        <v>11305103.365765002</v>
      </c>
      <c r="AA57" s="21">
        <f t="shared" si="8"/>
        <v>2483.8725929102361</v>
      </c>
      <c r="AB57" s="20">
        <f t="shared" si="9"/>
        <v>0.83889999999999998</v>
      </c>
      <c r="AD57" s="95"/>
      <c r="AE57" s="95"/>
      <c r="AF57" s="95"/>
      <c r="AG57" s="95"/>
      <c r="AR57" s="1" t="b">
        <f>C57=[1]Reģistrs!D57</f>
        <v>1</v>
      </c>
    </row>
    <row r="58" spans="1:44" ht="25.5" customHeight="1" x14ac:dyDescent="0.2">
      <c r="A58" s="36">
        <f t="shared" si="0"/>
        <v>53</v>
      </c>
      <c r="B58" s="35" t="str">
        <f>[1]Reģistrs!C58</f>
        <v>Ķeguma novada pašvaldība</v>
      </c>
      <c r="C58" s="34" t="str">
        <f>[1]Reģistrs!D58</f>
        <v>Ķeguma novada pašvaldības ēkas 
"Senliepas 1"
energoefektivitātes paaugstināšana</v>
      </c>
      <c r="D58" s="33" t="str">
        <f>[1]Reģistrs!Z58</f>
        <v>Jā</v>
      </c>
      <c r="E58" s="32" t="str">
        <f>[1]Reģistrs!AA58</f>
        <v>Jā</v>
      </c>
      <c r="F58" s="32" t="str">
        <f>[1]Reģistrs!AB58</f>
        <v>Jā</v>
      </c>
      <c r="G58" s="31" t="str">
        <f>[1]Reģistrs!AC58</f>
        <v>Jā</v>
      </c>
      <c r="H58" s="30">
        <f>[1]Reģistrs!AE58</f>
        <v>10</v>
      </c>
      <c r="I58" s="29">
        <f>[1]Reģistrs!AG58</f>
        <v>10</v>
      </c>
      <c r="J58" s="29">
        <f>[1]Reģistrs!AI58</f>
        <v>8</v>
      </c>
      <c r="K58" s="29">
        <f>[1]Reģistrs!AK58</f>
        <v>10</v>
      </c>
      <c r="L58" s="29">
        <f>[1]Reģistrs!AM58</f>
        <v>0</v>
      </c>
      <c r="M58" s="29">
        <f>[1]Reģistrs!AO58</f>
        <v>0</v>
      </c>
      <c r="N58" s="29">
        <f>[1]Reģistrs!AQ58</f>
        <v>0</v>
      </c>
      <c r="O58" s="28">
        <f t="shared" si="1"/>
        <v>38</v>
      </c>
      <c r="P58" s="26">
        <f>[1]Reģistrs!L58</f>
        <v>271872.15999999997</v>
      </c>
      <c r="Q58" s="27">
        <f>[1]Reģistrs!M58</f>
        <v>48.390160000000002</v>
      </c>
      <c r="R58" s="20">
        <f>[1]Reģistrs!N58</f>
        <v>0</v>
      </c>
      <c r="S58" s="26" t="str">
        <f t="shared" si="2"/>
        <v>Atbilst</v>
      </c>
      <c r="T58" s="21" t="str">
        <f t="shared" si="3"/>
        <v>Atbilst</v>
      </c>
      <c r="U58" s="21" t="str">
        <f t="shared" si="4"/>
        <v>Atbilst</v>
      </c>
      <c r="V58" s="25">
        <f t="shared" si="5"/>
        <v>0.54380463229482567</v>
      </c>
      <c r="W58" s="24">
        <f>[1]Reģistrs!J58</f>
        <v>147845.34</v>
      </c>
      <c r="X58" s="23"/>
      <c r="Y58" s="22">
        <f t="shared" si="6"/>
        <v>12047598.228100002</v>
      </c>
      <c r="Z58" s="21">
        <f t="shared" si="7"/>
        <v>11576975.525765002</v>
      </c>
      <c r="AA58" s="21">
        <f t="shared" si="8"/>
        <v>2532.262752910236</v>
      </c>
      <c r="AB58" s="20">
        <f t="shared" si="9"/>
        <v>0.83889999999999998</v>
      </c>
      <c r="AC58" s="23"/>
      <c r="AF58" s="95"/>
      <c r="AG58" s="95"/>
      <c r="AR58" s="1" t="b">
        <f>C58=[1]Reģistrs!D58</f>
        <v>1</v>
      </c>
    </row>
    <row r="59" spans="1:44" ht="25.5" customHeight="1" x14ac:dyDescent="0.2">
      <c r="A59" s="36">
        <f t="shared" si="0"/>
        <v>54</v>
      </c>
      <c r="B59" s="35" t="str">
        <f>[1]Reģistrs!C59</f>
        <v>Auces novada pašvaldība</v>
      </c>
      <c r="C59" s="34" t="str">
        <f>[1]Reģistrs!D59</f>
        <v>Auces novada pašvaldības pirmsskolas izglītības iestādes energoefektivitātes paaugstināšana</v>
      </c>
      <c r="D59" s="33" t="str">
        <f>[1]Reģistrs!Z59</f>
        <v>Jā</v>
      </c>
      <c r="E59" s="32" t="str">
        <f>[1]Reģistrs!AA59</f>
        <v>Jā</v>
      </c>
      <c r="F59" s="32" t="str">
        <f>[1]Reģistrs!AB59</f>
        <v>Jā</v>
      </c>
      <c r="G59" s="31" t="str">
        <f>[1]Reģistrs!AC59</f>
        <v>Jā</v>
      </c>
      <c r="H59" s="30">
        <f>[1]Reģistrs!AE59</f>
        <v>10</v>
      </c>
      <c r="I59" s="29">
        <f>[1]Reģistrs!AG59</f>
        <v>10</v>
      </c>
      <c r="J59" s="29">
        <f>[1]Reģistrs!AI59</f>
        <v>8</v>
      </c>
      <c r="K59" s="29">
        <f>[1]Reģistrs!AK59</f>
        <v>10</v>
      </c>
      <c r="L59" s="29">
        <f>[1]Reģistrs!AM59</f>
        <v>0</v>
      </c>
      <c r="M59" s="29">
        <f>[1]Reģistrs!AO59</f>
        <v>0</v>
      </c>
      <c r="N59" s="29">
        <f>[1]Reģistrs!AQ59</f>
        <v>0</v>
      </c>
      <c r="O59" s="28">
        <f t="shared" si="1"/>
        <v>38</v>
      </c>
      <c r="P59" s="26">
        <f>[1]Reģistrs!L59</f>
        <v>125823.90000000001</v>
      </c>
      <c r="Q59" s="27">
        <f>[1]Reģistrs!M59</f>
        <v>22.145857999999997</v>
      </c>
      <c r="R59" s="20">
        <f>[1]Reģistrs!N59</f>
        <v>0</v>
      </c>
      <c r="S59" s="26" t="str">
        <f t="shared" si="2"/>
        <v>Atbilst</v>
      </c>
      <c r="T59" s="21" t="str">
        <f t="shared" si="3"/>
        <v>Atbilst</v>
      </c>
      <c r="U59" s="21" t="str">
        <f t="shared" si="4"/>
        <v>Atbilst</v>
      </c>
      <c r="V59" s="25">
        <f t="shared" si="5"/>
        <v>0.69856323003817233</v>
      </c>
      <c r="W59" s="24">
        <f>[1]Reģistrs!J59</f>
        <v>87895.95</v>
      </c>
      <c r="X59" s="23"/>
      <c r="Y59" s="22">
        <f t="shared" si="6"/>
        <v>12135494.178100001</v>
      </c>
      <c r="Z59" s="21">
        <f t="shared" si="7"/>
        <v>11702799.425765002</v>
      </c>
      <c r="AA59" s="21">
        <f t="shared" si="8"/>
        <v>2554.4086109102359</v>
      </c>
      <c r="AB59" s="20">
        <f t="shared" si="9"/>
        <v>0.83889999999999998</v>
      </c>
      <c r="AC59" s="23"/>
      <c r="AF59" s="95"/>
      <c r="AG59" s="95"/>
      <c r="AR59" s="1" t="b">
        <f>C59=[1]Reģistrs!D59</f>
        <v>1</v>
      </c>
    </row>
    <row r="60" spans="1:44" ht="25.5" customHeight="1" x14ac:dyDescent="0.2">
      <c r="A60" s="36">
        <f t="shared" si="0"/>
        <v>55</v>
      </c>
      <c r="B60" s="35" t="str">
        <f>[1]Reģistrs!C60</f>
        <v>Vecpiebalgas novada pašvaldība</v>
      </c>
      <c r="C60" s="34" t="str">
        <f>[1]Reģistrs!D60</f>
        <v>Energoefektivitātes paaugstināšana sociālā dzīvojamā mājā "Veļķi" Vecpiebalgas pagastā</v>
      </c>
      <c r="D60" s="33" t="str">
        <f>[1]Reģistrs!Z60</f>
        <v>Jā</v>
      </c>
      <c r="E60" s="32" t="str">
        <f>[1]Reģistrs!AA60</f>
        <v>Jā</v>
      </c>
      <c r="F60" s="32" t="str">
        <f>[1]Reģistrs!AB60</f>
        <v>Jā</v>
      </c>
      <c r="G60" s="31" t="str">
        <f>[1]Reģistrs!AC60</f>
        <v>Jā</v>
      </c>
      <c r="H60" s="30">
        <f>[1]Reģistrs!AE60</f>
        <v>10</v>
      </c>
      <c r="I60" s="29">
        <f>[1]Reģistrs!AG60</f>
        <v>10</v>
      </c>
      <c r="J60" s="29">
        <f>[1]Reģistrs!AI60</f>
        <v>8</v>
      </c>
      <c r="K60" s="29">
        <f>[1]Reģistrs!AK60</f>
        <v>10</v>
      </c>
      <c r="L60" s="29">
        <f>[1]Reģistrs!AM60</f>
        <v>0</v>
      </c>
      <c r="M60" s="29">
        <f>[1]Reģistrs!AO60</f>
        <v>0</v>
      </c>
      <c r="N60" s="29">
        <f>[1]Reģistrs!AQ60</f>
        <v>0</v>
      </c>
      <c r="O60" s="28">
        <f t="shared" si="1"/>
        <v>38</v>
      </c>
      <c r="P60" s="26">
        <f>[1]Reģistrs!L60</f>
        <v>107892</v>
      </c>
      <c r="Q60" s="27">
        <f>[1]Reģistrs!M60</f>
        <v>28.479599999999998</v>
      </c>
      <c r="R60" s="20">
        <f>[1]Reģistrs!N60</f>
        <v>0</v>
      </c>
      <c r="S60" s="26" t="str">
        <f t="shared" si="2"/>
        <v>Atbilst</v>
      </c>
      <c r="T60" s="21" t="str">
        <f t="shared" si="3"/>
        <v>Atbilst</v>
      </c>
      <c r="U60" s="21" t="str">
        <f t="shared" si="4"/>
        <v>Atbilst</v>
      </c>
      <c r="V60" s="25">
        <f t="shared" si="5"/>
        <v>0.7326771215660105</v>
      </c>
      <c r="W60" s="24">
        <f>[1]Reģistrs!J60</f>
        <v>79050</v>
      </c>
      <c r="X60" s="23"/>
      <c r="Y60" s="22">
        <f t="shared" si="6"/>
        <v>12214544.178100001</v>
      </c>
      <c r="Z60" s="21">
        <f t="shared" si="7"/>
        <v>11810691.425765002</v>
      </c>
      <c r="AA60" s="21">
        <f t="shared" si="8"/>
        <v>2582.888210910236</v>
      </c>
      <c r="AB60" s="20">
        <f t="shared" si="9"/>
        <v>0.83889999999999998</v>
      </c>
      <c r="AC60" s="23"/>
      <c r="AD60" s="95"/>
      <c r="AE60" s="95"/>
      <c r="AF60" s="95"/>
      <c r="AG60" s="95"/>
      <c r="AR60" s="1" t="b">
        <f>C60=[1]Reģistrs!D60</f>
        <v>1</v>
      </c>
    </row>
    <row r="61" spans="1:44" ht="25.5" customHeight="1" x14ac:dyDescent="0.2">
      <c r="A61" s="36">
        <f t="shared" si="0"/>
        <v>56</v>
      </c>
      <c r="B61" s="35" t="str">
        <f>[1]Reģistrs!C61</f>
        <v>Alūksnes novada pašvaldība</v>
      </c>
      <c r="C61" s="34" t="str">
        <f>[1]Reģistrs!D61</f>
        <v>Energoefektivitātes uzlabošana Alūksnes novada pašvaldības Pededzes tautas nama un administratīvajā ēkā</v>
      </c>
      <c r="D61" s="33" t="str">
        <f>[1]Reģistrs!Z61</f>
        <v>Jā</v>
      </c>
      <c r="E61" s="32" t="str">
        <f>[1]Reģistrs!AA61</f>
        <v>Jā</v>
      </c>
      <c r="F61" s="32" t="str">
        <f>[1]Reģistrs!AB61</f>
        <v>Jā</v>
      </c>
      <c r="G61" s="31" t="str">
        <f>[1]Reģistrs!AC61</f>
        <v>Jā</v>
      </c>
      <c r="H61" s="30">
        <f>[1]Reģistrs!AE61</f>
        <v>10</v>
      </c>
      <c r="I61" s="29">
        <f>[1]Reģistrs!AG61</f>
        <v>8</v>
      </c>
      <c r="J61" s="29">
        <f>[1]Reģistrs!AI61</f>
        <v>10</v>
      </c>
      <c r="K61" s="29">
        <f>[1]Reģistrs!AK61</f>
        <v>10</v>
      </c>
      <c r="L61" s="29">
        <f>[1]Reģistrs!AM61</f>
        <v>0</v>
      </c>
      <c r="M61" s="29">
        <f>[1]Reģistrs!AO61</f>
        <v>0</v>
      </c>
      <c r="N61" s="29">
        <f>[1]Reģistrs!AQ61</f>
        <v>0</v>
      </c>
      <c r="O61" s="28">
        <f t="shared" si="1"/>
        <v>38</v>
      </c>
      <c r="P61" s="26">
        <f>[1]Reģistrs!L61</f>
        <v>306240.01</v>
      </c>
      <c r="Q61" s="27">
        <f>[1]Reģistrs!M61</f>
        <v>40.072874000000006</v>
      </c>
      <c r="R61" s="20">
        <f>[1]Reģistrs!N61</f>
        <v>0</v>
      </c>
      <c r="S61" s="26" t="str">
        <f t="shared" si="2"/>
        <v>Atbilst</v>
      </c>
      <c r="T61" s="21" t="str">
        <f t="shared" si="3"/>
        <v>Atbilst</v>
      </c>
      <c r="U61" s="21" t="str">
        <f t="shared" si="4"/>
        <v>Atbilst</v>
      </c>
      <c r="V61" s="25">
        <f t="shared" si="5"/>
        <v>0.80027100312594679</v>
      </c>
      <c r="W61" s="24">
        <f>[1]Reģistrs!J61</f>
        <v>245075</v>
      </c>
      <c r="X61" s="23"/>
      <c r="Y61" s="22">
        <f t="shared" si="6"/>
        <v>12459619.178100001</v>
      </c>
      <c r="Z61" s="21">
        <f t="shared" si="7"/>
        <v>12116931.435765002</v>
      </c>
      <c r="AA61" s="21">
        <f t="shared" si="8"/>
        <v>2622.961084910236</v>
      </c>
      <c r="AB61" s="20">
        <f t="shared" si="9"/>
        <v>0.83889999999999998</v>
      </c>
      <c r="AC61" s="23"/>
      <c r="AE61" s="95"/>
      <c r="AR61" s="1" t="b">
        <f>C61=[1]Reģistrs!D61</f>
        <v>1</v>
      </c>
    </row>
    <row r="62" spans="1:44" ht="25.5" customHeight="1" x14ac:dyDescent="0.2">
      <c r="A62" s="36">
        <f t="shared" si="0"/>
        <v>57</v>
      </c>
      <c r="B62" s="35" t="str">
        <f>[1]Reģistrs!C62</f>
        <v>Olaines novada pašvaldība</v>
      </c>
      <c r="C62" s="34" t="str">
        <f>[1]Reģistrs!D62</f>
        <v>Olaines novada Sociālā sociālā aprūpes centra ēkas energoefektivitātes paaugstināšana</v>
      </c>
      <c r="D62" s="33" t="str">
        <f>[1]Reģistrs!Z62</f>
        <v>Jā</v>
      </c>
      <c r="E62" s="32" t="str">
        <f>[1]Reģistrs!AA62</f>
        <v>Jā</v>
      </c>
      <c r="F62" s="32" t="str">
        <f>[1]Reģistrs!AB62</f>
        <v>Jā</v>
      </c>
      <c r="G62" s="31" t="str">
        <f>[1]Reģistrs!AC62</f>
        <v>Jā</v>
      </c>
      <c r="H62" s="30">
        <f>[1]Reģistrs!AE62</f>
        <v>10</v>
      </c>
      <c r="I62" s="29">
        <f>[1]Reģistrs!AG62</f>
        <v>10</v>
      </c>
      <c r="J62" s="29">
        <f>[1]Reģistrs!AI62</f>
        <v>4</v>
      </c>
      <c r="K62" s="29">
        <f>[1]Reģistrs!AK62</f>
        <v>6</v>
      </c>
      <c r="L62" s="29">
        <f>[1]Reģistrs!AM62</f>
        <v>0</v>
      </c>
      <c r="M62" s="29">
        <f>[1]Reģistrs!AO62</f>
        <v>3</v>
      </c>
      <c r="N62" s="29">
        <f>[1]Reģistrs!AQ62</f>
        <v>5</v>
      </c>
      <c r="O62" s="28">
        <f t="shared" si="1"/>
        <v>38</v>
      </c>
      <c r="P62" s="26">
        <f>[1]Reģistrs!L62</f>
        <v>183985.86000000007</v>
      </c>
      <c r="Q62" s="27">
        <f>[1]Reģistrs!M62</f>
        <v>37.369710000000005</v>
      </c>
      <c r="R62" s="20">
        <f>[1]Reģistrs!N62</f>
        <v>0.03</v>
      </c>
      <c r="S62" s="26" t="str">
        <f t="shared" si="2"/>
        <v>Atbilst</v>
      </c>
      <c r="T62" s="21" t="str">
        <f t="shared" si="3"/>
        <v>Atbilst</v>
      </c>
      <c r="U62" s="21" t="str">
        <f t="shared" si="4"/>
        <v>Atbilst</v>
      </c>
      <c r="V62" s="25">
        <f t="shared" si="5"/>
        <v>0.85976715819356953</v>
      </c>
      <c r="W62" s="24">
        <f>[1]Reģistrs!J62</f>
        <v>158185</v>
      </c>
      <c r="X62" s="23"/>
      <c r="Y62" s="22">
        <f t="shared" si="6"/>
        <v>12617804.178100001</v>
      </c>
      <c r="Z62" s="21">
        <f t="shared" si="7"/>
        <v>12300917.295765001</v>
      </c>
      <c r="AA62" s="21">
        <f t="shared" si="8"/>
        <v>2660.3307949102359</v>
      </c>
      <c r="AB62" s="20">
        <f t="shared" si="9"/>
        <v>0.86890000000000001</v>
      </c>
      <c r="AD62" s="96"/>
      <c r="AE62" s="95"/>
      <c r="AF62" s="96"/>
      <c r="AG62" s="96"/>
      <c r="AR62" s="1" t="b">
        <f>C62=[1]Reģistrs!D62</f>
        <v>1</v>
      </c>
    </row>
    <row r="63" spans="1:44" ht="25.5" customHeight="1" x14ac:dyDescent="0.2">
      <c r="A63" s="36">
        <f t="shared" si="0"/>
        <v>58</v>
      </c>
      <c r="B63" s="35" t="str">
        <f>[1]Reģistrs!C63</f>
        <v>Rundāles novada pašvaldība</v>
      </c>
      <c r="C63" s="34" t="str">
        <f>[1]Reģistrs!D63</f>
        <v>Rundāles novada domes ēkas energoefektivitātes paaugstināšana</v>
      </c>
      <c r="D63" s="33" t="str">
        <f>[1]Reģistrs!Z63</f>
        <v>Jā</v>
      </c>
      <c r="E63" s="32" t="str">
        <f>[1]Reģistrs!AA63</f>
        <v>Jā</v>
      </c>
      <c r="F63" s="32" t="str">
        <f>[1]Reģistrs!AB63</f>
        <v>Jā</v>
      </c>
      <c r="G63" s="31" t="str">
        <f>[1]Reģistrs!AC63</f>
        <v>Jā</v>
      </c>
      <c r="H63" s="30">
        <f>[1]Reģistrs!AE63</f>
        <v>10</v>
      </c>
      <c r="I63" s="29">
        <f>[1]Reģistrs!AG63</f>
        <v>10</v>
      </c>
      <c r="J63" s="29">
        <f>[1]Reģistrs!AI63</f>
        <v>8</v>
      </c>
      <c r="K63" s="29">
        <f>[1]Reģistrs!AK63</f>
        <v>10</v>
      </c>
      <c r="L63" s="29">
        <f>[1]Reģistrs!AM63</f>
        <v>0</v>
      </c>
      <c r="M63" s="29">
        <f>[1]Reģistrs!AO63</f>
        <v>0</v>
      </c>
      <c r="N63" s="29">
        <f>[1]Reģistrs!AQ63</f>
        <v>0</v>
      </c>
      <c r="O63" s="28">
        <f t="shared" si="1"/>
        <v>38</v>
      </c>
      <c r="P63" s="26">
        <f>[1]Reģistrs!L63</f>
        <v>100858.164</v>
      </c>
      <c r="Q63" s="27">
        <f>[1]Reģistrs!M63</f>
        <v>20.481887999999998</v>
      </c>
      <c r="R63" s="20">
        <f>[1]Reģistrs!N63</f>
        <v>0</v>
      </c>
      <c r="S63" s="26" t="str">
        <f t="shared" si="2"/>
        <v>Atbilst</v>
      </c>
      <c r="T63" s="21" t="str">
        <f t="shared" si="3"/>
        <v>Atbilst</v>
      </c>
      <c r="U63" s="21" t="str">
        <f t="shared" si="4"/>
        <v>Atbilst</v>
      </c>
      <c r="V63" s="25">
        <f t="shared" si="5"/>
        <v>1.1040256493267118</v>
      </c>
      <c r="W63" s="24">
        <f>[1]Reģistrs!J63</f>
        <v>111350</v>
      </c>
      <c r="X63" s="23"/>
      <c r="Y63" s="22">
        <f t="shared" si="6"/>
        <v>12729154.178100001</v>
      </c>
      <c r="Z63" s="21">
        <f t="shared" si="7"/>
        <v>12401775.459765002</v>
      </c>
      <c r="AA63" s="21">
        <f t="shared" si="8"/>
        <v>2680.8126829102357</v>
      </c>
      <c r="AB63" s="20">
        <f t="shared" si="9"/>
        <v>0.86890000000000001</v>
      </c>
      <c r="AE63" s="95"/>
      <c r="AR63" s="1" t="b">
        <f>C63=[1]Reģistrs!D63</f>
        <v>1</v>
      </c>
    </row>
    <row r="64" spans="1:44" ht="25.5" customHeight="1" x14ac:dyDescent="0.2">
      <c r="A64" s="36">
        <f t="shared" si="0"/>
        <v>59</v>
      </c>
      <c r="B64" s="35" t="str">
        <f>[1]Reģistrs!C64</f>
        <v>Apes novada pašvaldība</v>
      </c>
      <c r="C64" s="34" t="str">
        <f>[1]Reģistrs!D64</f>
        <v>Energoefektivitātes paaugstināšana pašvaldības kultūras iestādei - Apes tautas namam un bibliotēkai – Skolas ielā 4, Apē, Apes novadā</v>
      </c>
      <c r="D64" s="33" t="str">
        <f>[1]Reģistrs!Z64</f>
        <v>Jā</v>
      </c>
      <c r="E64" s="32" t="str">
        <f>[1]Reģistrs!AA64</f>
        <v>Jā</v>
      </c>
      <c r="F64" s="32" t="str">
        <f>[1]Reģistrs!AB64</f>
        <v>Jā</v>
      </c>
      <c r="G64" s="31" t="str">
        <f>[1]Reģistrs!AC64</f>
        <v>Jā</v>
      </c>
      <c r="H64" s="30">
        <f>[1]Reģistrs!AE64</f>
        <v>10</v>
      </c>
      <c r="I64" s="29">
        <f>[1]Reģistrs!AG64</f>
        <v>10</v>
      </c>
      <c r="J64" s="29">
        <f>[1]Reģistrs!AI64</f>
        <v>8</v>
      </c>
      <c r="K64" s="29">
        <f>[1]Reģistrs!AK64</f>
        <v>10</v>
      </c>
      <c r="L64" s="29">
        <f>[1]Reģistrs!AM64</f>
        <v>0</v>
      </c>
      <c r="M64" s="29">
        <f>[1]Reģistrs!AO64</f>
        <v>0</v>
      </c>
      <c r="N64" s="29">
        <f>[1]Reģistrs!AQ64</f>
        <v>0</v>
      </c>
      <c r="O64" s="28">
        <f t="shared" si="1"/>
        <v>38</v>
      </c>
      <c r="P64" s="26">
        <f>[1]Reģistrs!L64</f>
        <v>131519.51999999999</v>
      </c>
      <c r="Q64" s="27">
        <f>[1]Reģistrs!M64</f>
        <v>34.722919999999995</v>
      </c>
      <c r="R64" s="20">
        <f>[1]Reģistrs!N64</f>
        <v>0</v>
      </c>
      <c r="S64" s="26" t="str">
        <f t="shared" si="2"/>
        <v>Atbilst</v>
      </c>
      <c r="T64" s="21" t="str">
        <f t="shared" si="3"/>
        <v>Atbilst</v>
      </c>
      <c r="U64" s="21" t="str">
        <f t="shared" si="4"/>
        <v>Atbilst</v>
      </c>
      <c r="V64" s="25">
        <f t="shared" si="5"/>
        <v>1.2113639100872633</v>
      </c>
      <c r="W64" s="24">
        <f>[1]Reģistrs!J64</f>
        <v>159318</v>
      </c>
      <c r="X64" s="23"/>
      <c r="Y64" s="22">
        <f t="shared" si="6"/>
        <v>12888472.178100001</v>
      </c>
      <c r="Z64" s="21">
        <f t="shared" si="7"/>
        <v>12533294.979765002</v>
      </c>
      <c r="AA64" s="21">
        <f t="shared" si="8"/>
        <v>2715.5356029102359</v>
      </c>
      <c r="AB64" s="20">
        <f t="shared" si="9"/>
        <v>0.86890000000000001</v>
      </c>
      <c r="AE64" s="95"/>
      <c r="AR64" s="1" t="b">
        <f>C64=[1]Reģistrs!D64</f>
        <v>1</v>
      </c>
    </row>
    <row r="65" spans="1:44" ht="25.5" customHeight="1" x14ac:dyDescent="0.2">
      <c r="A65" s="36">
        <f t="shared" si="0"/>
        <v>60</v>
      </c>
      <c r="B65" s="35" t="str">
        <f>[1]Reģistrs!C65</f>
        <v>Kandavas novada pašvaldība</v>
      </c>
      <c r="C65" s="34" t="str">
        <f>[1]Reģistrs!D65</f>
        <v>Kandavas pilsētas pirmsskolas izglītības iestādes "Zīļuks" energoefektivitātes paaugstināšana</v>
      </c>
      <c r="D65" s="33" t="str">
        <f>[1]Reģistrs!Z65</f>
        <v>Jā</v>
      </c>
      <c r="E65" s="32" t="str">
        <f>[1]Reģistrs!AA65</f>
        <v>Jā</v>
      </c>
      <c r="F65" s="32" t="str">
        <f>[1]Reģistrs!AB65</f>
        <v>Jā</v>
      </c>
      <c r="G65" s="31" t="str">
        <f>[1]Reģistrs!AC65</f>
        <v>Jā</v>
      </c>
      <c r="H65" s="30">
        <f>[1]Reģistrs!AE65</f>
        <v>10</v>
      </c>
      <c r="I65" s="29">
        <f>[1]Reģistrs!AG65</f>
        <v>10</v>
      </c>
      <c r="J65" s="29">
        <f>[1]Reģistrs!AI65</f>
        <v>8</v>
      </c>
      <c r="K65" s="29">
        <f>[1]Reģistrs!AK65</f>
        <v>10</v>
      </c>
      <c r="L65" s="29">
        <f>[1]Reģistrs!AM65</f>
        <v>0</v>
      </c>
      <c r="M65" s="29">
        <f>[1]Reģistrs!AO65</f>
        <v>0</v>
      </c>
      <c r="N65" s="29">
        <f>[1]Reģistrs!AQ65</f>
        <v>0</v>
      </c>
      <c r="O65" s="28">
        <f t="shared" si="1"/>
        <v>38</v>
      </c>
      <c r="P65" s="26">
        <f>[1]Reģistrs!L65</f>
        <v>335859.03599999996</v>
      </c>
      <c r="Q65" s="27">
        <f>[1]Reģistrs!M65</f>
        <v>88.984492000000003</v>
      </c>
      <c r="R65" s="20">
        <f>[1]Reģistrs!N65</f>
        <v>0</v>
      </c>
      <c r="S65" s="26" t="str">
        <f t="shared" si="2"/>
        <v>Atbilst</v>
      </c>
      <c r="T65" s="21" t="str">
        <f t="shared" si="3"/>
        <v>Atbilst</v>
      </c>
      <c r="U65" s="21" t="str">
        <f t="shared" si="4"/>
        <v>Atbilst</v>
      </c>
      <c r="V65" s="25">
        <f t="shared" si="5"/>
        <v>1.3641139611917426</v>
      </c>
      <c r="W65" s="24">
        <f>[1]Reģistrs!J65</f>
        <v>458150</v>
      </c>
      <c r="X65" s="23"/>
      <c r="Y65" s="22">
        <f t="shared" si="6"/>
        <v>13346622.178100001</v>
      </c>
      <c r="Z65" s="21">
        <f t="shared" si="7"/>
        <v>12869154.015765002</v>
      </c>
      <c r="AA65" s="21">
        <f t="shared" si="8"/>
        <v>2804.5200949102359</v>
      </c>
      <c r="AB65" s="20">
        <f t="shared" si="9"/>
        <v>0.86890000000000001</v>
      </c>
      <c r="AR65" s="1" t="b">
        <f>C65=[1]Reģistrs!D65</f>
        <v>1</v>
      </c>
    </row>
    <row r="66" spans="1:44" ht="25.5" customHeight="1" x14ac:dyDescent="0.2">
      <c r="A66" s="36">
        <f t="shared" si="0"/>
        <v>61</v>
      </c>
      <c r="B66" s="35" t="str">
        <f>[1]Reģistrs!C66</f>
        <v>Jaunjelgavas novada pašvaldība</v>
      </c>
      <c r="C66" s="34" t="str">
        <f>[1]Reģistrs!D66</f>
        <v>Energoefektivitātes paaugstināšana  Jaunjelgavas novada ēkā</v>
      </c>
      <c r="D66" s="33" t="str">
        <f>[1]Reģistrs!Z66</f>
        <v>Jā</v>
      </c>
      <c r="E66" s="32" t="str">
        <f>[1]Reģistrs!AA66</f>
        <v>Jā</v>
      </c>
      <c r="F66" s="32" t="str">
        <f>[1]Reģistrs!AB66</f>
        <v>Jā</v>
      </c>
      <c r="G66" s="31" t="str">
        <f>[1]Reģistrs!AC66</f>
        <v>Jā</v>
      </c>
      <c r="H66" s="30">
        <f>[1]Reģistrs!AE66</f>
        <v>8</v>
      </c>
      <c r="I66" s="29">
        <f>[1]Reģistrs!AG66</f>
        <v>10</v>
      </c>
      <c r="J66" s="29">
        <f>[1]Reģistrs!AI66</f>
        <v>10</v>
      </c>
      <c r="K66" s="29">
        <f>[1]Reģistrs!AK66</f>
        <v>10</v>
      </c>
      <c r="L66" s="29">
        <f>[1]Reģistrs!AM66</f>
        <v>0</v>
      </c>
      <c r="M66" s="29">
        <f>[1]Reģistrs!AO66</f>
        <v>0</v>
      </c>
      <c r="N66" s="29">
        <f>[1]Reģistrs!AQ66</f>
        <v>0</v>
      </c>
      <c r="O66" s="28">
        <f t="shared" si="1"/>
        <v>38</v>
      </c>
      <c r="P66" s="26">
        <f>[1]Reģistrs!L66</f>
        <v>101859.84</v>
      </c>
      <c r="Q66" s="27">
        <f>[1]Reģistrs!M66</f>
        <v>28.846079999999997</v>
      </c>
      <c r="R66" s="20">
        <f>[1]Reģistrs!N66</f>
        <v>0</v>
      </c>
      <c r="S66" s="26" t="str">
        <f t="shared" si="2"/>
        <v>Atbilst</v>
      </c>
      <c r="T66" s="21" t="str">
        <f t="shared" si="3"/>
        <v>Atbilst</v>
      </c>
      <c r="U66" s="21" t="str">
        <f t="shared" si="4"/>
        <v>Atbilst</v>
      </c>
      <c r="V66" s="25">
        <f t="shared" si="5"/>
        <v>1.4608308829073362</v>
      </c>
      <c r="W66" s="24">
        <f>[1]Reģistrs!J66</f>
        <v>148800</v>
      </c>
      <c r="X66" s="23"/>
      <c r="Y66" s="22">
        <f t="shared" si="6"/>
        <v>13495422.178100001</v>
      </c>
      <c r="Z66" s="21">
        <f t="shared" si="7"/>
        <v>12971013.855765002</v>
      </c>
      <c r="AA66" s="21">
        <f t="shared" si="8"/>
        <v>2833.3661749102357</v>
      </c>
      <c r="AB66" s="20">
        <f t="shared" si="9"/>
        <v>0.86890000000000001</v>
      </c>
      <c r="AR66" s="1" t="b">
        <f>C66=[1]Reģistrs!D66</f>
        <v>1</v>
      </c>
    </row>
    <row r="67" spans="1:44" ht="25.5" customHeight="1" x14ac:dyDescent="0.2">
      <c r="A67" s="36">
        <f t="shared" si="0"/>
        <v>62</v>
      </c>
      <c r="B67" s="35" t="str">
        <f>[1]Reģistrs!C67</f>
        <v xml:space="preserve">Rēzeknes novada pašvaldība </v>
      </c>
      <c r="C67" s="34" t="str">
        <f>[1]Reģistrs!D67</f>
        <v>Sakstagala Jāņa Klīdzēja pamatskolas ēkas energoefektivitātes uzlabošana</v>
      </c>
      <c r="D67" s="33" t="str">
        <f>[1]Reģistrs!Z67</f>
        <v>Jā</v>
      </c>
      <c r="E67" s="32" t="str">
        <f>[1]Reģistrs!AA67</f>
        <v>Jā</v>
      </c>
      <c r="F67" s="32" t="str">
        <f>[1]Reģistrs!AB67</f>
        <v>Jā</v>
      </c>
      <c r="G67" s="31" t="str">
        <f>[1]Reģistrs!AC67</f>
        <v>Jā</v>
      </c>
      <c r="H67" s="30">
        <f>[1]Reģistrs!AE67</f>
        <v>10</v>
      </c>
      <c r="I67" s="29">
        <f>[1]Reģistrs!AG67</f>
        <v>10</v>
      </c>
      <c r="J67" s="29">
        <f>[1]Reģistrs!AI67</f>
        <v>4</v>
      </c>
      <c r="K67" s="29">
        <f>[1]Reģistrs!AK67</f>
        <v>3</v>
      </c>
      <c r="L67" s="29">
        <f>[1]Reģistrs!AM67</f>
        <v>0</v>
      </c>
      <c r="M67" s="29">
        <f>[1]Reģistrs!AO67</f>
        <v>0</v>
      </c>
      <c r="N67" s="29">
        <f>[1]Reģistrs!AQ67</f>
        <v>10</v>
      </c>
      <c r="O67" s="28">
        <f t="shared" si="1"/>
        <v>37</v>
      </c>
      <c r="P67" s="26">
        <f>[1]Reģistrs!L67</f>
        <v>225206.69600000003</v>
      </c>
      <c r="Q67" s="27">
        <f>[1]Reģistrs!M67</f>
        <v>105.47492800000002</v>
      </c>
      <c r="R67" s="20">
        <f>[1]Reģistrs!N67</f>
        <v>0</v>
      </c>
      <c r="S67" s="26" t="str">
        <f t="shared" si="2"/>
        <v>Atbilst</v>
      </c>
      <c r="T67" s="21" t="str">
        <f t="shared" si="3"/>
        <v>Atbilst</v>
      </c>
      <c r="U67" s="21" t="str">
        <f t="shared" si="4"/>
        <v>Atbilst</v>
      </c>
      <c r="V67" s="25">
        <f t="shared" si="5"/>
        <v>0.96835486632244705</v>
      </c>
      <c r="W67" s="24">
        <f>[1]Reģistrs!J67</f>
        <v>218080</v>
      </c>
      <c r="X67" s="23"/>
      <c r="Y67" s="22">
        <f t="shared" si="6"/>
        <v>13713502.178100001</v>
      </c>
      <c r="Z67" s="21">
        <f t="shared" si="7"/>
        <v>13196220.551765002</v>
      </c>
      <c r="AA67" s="21">
        <f t="shared" si="8"/>
        <v>2938.8411029102358</v>
      </c>
      <c r="AB67" s="20">
        <f t="shared" si="9"/>
        <v>0.86890000000000001</v>
      </c>
      <c r="AR67" s="1" t="b">
        <f>C67=[1]Reģistrs!D67</f>
        <v>1</v>
      </c>
    </row>
    <row r="68" spans="1:44" ht="25.5" customHeight="1" x14ac:dyDescent="0.2">
      <c r="A68" s="92">
        <f t="shared" si="0"/>
        <v>63</v>
      </c>
      <c r="B68" s="91" t="str">
        <f>[1]Reģistrs!C68</f>
        <v>Lielvārdes novada pašvaldība</v>
      </c>
      <c r="C68" s="90" t="str">
        <f>[1]Reģistrs!D68</f>
        <v>Energoefektivitātes paaugstināšana Lielvārdes novada pašvaldības administrācijas ēkā</v>
      </c>
      <c r="D68" s="89" t="str">
        <f>[1]Reģistrs!Z68</f>
        <v>Jā</v>
      </c>
      <c r="E68" s="88" t="str">
        <f>[1]Reģistrs!AA68</f>
        <v>Jā</v>
      </c>
      <c r="F68" s="88" t="str">
        <f>[1]Reģistrs!AB68</f>
        <v>Jā</v>
      </c>
      <c r="G68" s="87" t="str">
        <f>[1]Reģistrs!AC68</f>
        <v>Jā</v>
      </c>
      <c r="H68" s="86">
        <f>[1]Reģistrs!AE68</f>
        <v>10</v>
      </c>
      <c r="I68" s="85">
        <f>[1]Reģistrs!AG68</f>
        <v>10</v>
      </c>
      <c r="J68" s="85">
        <f>[1]Reģistrs!AI68</f>
        <v>4</v>
      </c>
      <c r="K68" s="85">
        <f>[1]Reģistrs!AK68</f>
        <v>3</v>
      </c>
      <c r="L68" s="85">
        <f>[1]Reģistrs!AM68</f>
        <v>0</v>
      </c>
      <c r="M68" s="85">
        <f>[1]Reģistrs!AO68</f>
        <v>0</v>
      </c>
      <c r="N68" s="85">
        <f>[1]Reģistrs!AQ68</f>
        <v>10</v>
      </c>
      <c r="O68" s="84">
        <f t="shared" si="1"/>
        <v>37</v>
      </c>
      <c r="P68" s="82">
        <f>[1]Reģistrs!L68</f>
        <v>99569.700000000012</v>
      </c>
      <c r="Q68" s="83">
        <f>[1]Reģistrs!M68</f>
        <v>20.11365</v>
      </c>
      <c r="R68" s="77">
        <f>[1]Reģistrs!N68</f>
        <v>0</v>
      </c>
      <c r="S68" s="82" t="str">
        <f t="shared" si="2"/>
        <v>Atbilst</v>
      </c>
      <c r="T68" s="78" t="str">
        <f t="shared" si="3"/>
        <v>Atbilst</v>
      </c>
      <c r="U68" s="78" t="str">
        <f t="shared" si="4"/>
        <v>Atbilst</v>
      </c>
      <c r="V68" s="81">
        <f t="shared" si="5"/>
        <v>1.0995312831112274</v>
      </c>
      <c r="W68" s="80">
        <f>[1]Reģistrs!J68</f>
        <v>109480</v>
      </c>
      <c r="X68" s="23"/>
      <c r="Y68" s="79">
        <f t="shared" si="6"/>
        <v>13822982.178100001</v>
      </c>
      <c r="Z68" s="78">
        <f t="shared" si="7"/>
        <v>13295790.251765002</v>
      </c>
      <c r="AA68" s="78">
        <f t="shared" si="8"/>
        <v>2958.9547529102356</v>
      </c>
      <c r="AB68" s="77">
        <f t="shared" si="9"/>
        <v>0.86890000000000001</v>
      </c>
      <c r="AC68" s="9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76"/>
      <c r="AP68" s="75"/>
      <c r="AR68" s="1" t="b">
        <f>C68=[1]Reģistrs!D68</f>
        <v>1</v>
      </c>
    </row>
    <row r="69" spans="1:44" ht="25.5" customHeight="1" x14ac:dyDescent="0.2">
      <c r="A69" s="36">
        <f t="shared" si="0"/>
        <v>64</v>
      </c>
      <c r="B69" s="35" t="str">
        <f>[1]Reģistrs!C69</f>
        <v>Daugavpils novada pašvaldība</v>
      </c>
      <c r="C69" s="34" t="str">
        <f>[1]Reģistrs!D69</f>
        <v>Sociālo pakalpojumu centra “Pīlādzis” ēkas energoefektivitātes paaugstināšana</v>
      </c>
      <c r="D69" s="33" t="str">
        <f>[1]Reģistrs!Z69</f>
        <v>Jā</v>
      </c>
      <c r="E69" s="32" t="str">
        <f>[1]Reģistrs!AA69</f>
        <v>Jā</v>
      </c>
      <c r="F69" s="32" t="str">
        <f>[1]Reģistrs!AB69</f>
        <v>Jā</v>
      </c>
      <c r="G69" s="31" t="str">
        <f>[1]Reģistrs!AC69</f>
        <v>Jā</v>
      </c>
      <c r="H69" s="30">
        <f>[1]Reģistrs!AE69</f>
        <v>10</v>
      </c>
      <c r="I69" s="29">
        <f>[1]Reģistrs!AG69</f>
        <v>10</v>
      </c>
      <c r="J69" s="29">
        <f>[1]Reģistrs!AI69</f>
        <v>6</v>
      </c>
      <c r="K69" s="29">
        <f>[1]Reģistrs!AK69</f>
        <v>6</v>
      </c>
      <c r="L69" s="29">
        <f>[1]Reģistrs!AM69</f>
        <v>0</v>
      </c>
      <c r="M69" s="29">
        <f>[1]Reģistrs!AO69</f>
        <v>0</v>
      </c>
      <c r="N69" s="29">
        <f>[1]Reģistrs!AQ69</f>
        <v>5</v>
      </c>
      <c r="O69" s="28">
        <f t="shared" si="1"/>
        <v>37</v>
      </c>
      <c r="P69" s="26">
        <f>[1]Reģistrs!L69</f>
        <v>390593.73100000003</v>
      </c>
      <c r="Q69" s="27">
        <f>[1]Reģistrs!M69</f>
        <v>85.778250000000256</v>
      </c>
      <c r="R69" s="20">
        <f>[1]Reģistrs!N69</f>
        <v>0</v>
      </c>
      <c r="S69" s="26" t="str">
        <f t="shared" si="2"/>
        <v>Atbilst</v>
      </c>
      <c r="T69" s="21" t="str">
        <f t="shared" si="3"/>
        <v>Atbilst</v>
      </c>
      <c r="U69" s="21" t="str">
        <f t="shared" si="4"/>
        <v>Atbilst</v>
      </c>
      <c r="V69" s="25">
        <f t="shared" si="5"/>
        <v>1.1934944496075386</v>
      </c>
      <c r="W69" s="24">
        <f>[1]Reģistrs!J69</f>
        <v>466171.45</v>
      </c>
      <c r="X69" s="3"/>
      <c r="Y69" s="22">
        <f t="shared" si="6"/>
        <v>14289153.6281</v>
      </c>
      <c r="Z69" s="21">
        <f t="shared" si="7"/>
        <v>13686383.982765002</v>
      </c>
      <c r="AA69" s="21">
        <f t="shared" si="8"/>
        <v>3044.7330029102359</v>
      </c>
      <c r="AB69" s="20">
        <f t="shared" si="9"/>
        <v>0.86890000000000001</v>
      </c>
      <c r="AC69" s="9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76"/>
      <c r="AP69" s="75"/>
      <c r="AR69" s="1" t="b">
        <f>C69=[1]Reģistrs!D69</f>
        <v>1</v>
      </c>
    </row>
    <row r="70" spans="1:44" ht="25.5" customHeight="1" x14ac:dyDescent="0.2">
      <c r="A70" s="53">
        <f t="shared" ref="A70:A133" si="13">A69+1</f>
        <v>65</v>
      </c>
      <c r="B70" s="52" t="str">
        <f>[1]Reģistrs!C70</f>
        <v xml:space="preserve">Mērsraga novada pašvaldība </v>
      </c>
      <c r="C70" s="51" t="str">
        <f>[1]Reģistrs!D70</f>
        <v>Energoefektivitātes uzlabošanas pasākumi Mērsraga novada Tautas namā</v>
      </c>
      <c r="D70" s="50" t="str">
        <f>[1]Reģistrs!Z70</f>
        <v>Jā</v>
      </c>
      <c r="E70" s="49" t="str">
        <f>[1]Reģistrs!AA70</f>
        <v>Jā</v>
      </c>
      <c r="F70" s="49" t="str">
        <f>[1]Reģistrs!AB70</f>
        <v>Jā</v>
      </c>
      <c r="G70" s="48" t="str">
        <f>[1]Reģistrs!AC70</f>
        <v>Jā</v>
      </c>
      <c r="H70" s="47">
        <f>[1]Reģistrs!AE70</f>
        <v>10</v>
      </c>
      <c r="I70" s="46">
        <f>[1]Reģistrs!AG70</f>
        <v>10</v>
      </c>
      <c r="J70" s="46">
        <f>[1]Reģistrs!AI70</f>
        <v>10</v>
      </c>
      <c r="K70" s="46">
        <f>[1]Reģistrs!AK70</f>
        <v>3</v>
      </c>
      <c r="L70" s="46">
        <f>[1]Reģistrs!AM70</f>
        <v>0</v>
      </c>
      <c r="M70" s="46">
        <f>[1]Reģistrs!AO70</f>
        <v>3</v>
      </c>
      <c r="N70" s="46">
        <f>[1]Reģistrs!AQ70</f>
        <v>0</v>
      </c>
      <c r="O70" s="45">
        <f t="shared" ref="O70:O133" si="14">SUM(H70:N70)</f>
        <v>36</v>
      </c>
      <c r="P70" s="43">
        <f>[1]Reģistrs!L70</f>
        <v>88792.825000000012</v>
      </c>
      <c r="Q70" s="44">
        <f>[1]Reģistrs!M70</f>
        <v>23.781890000000001</v>
      </c>
      <c r="R70" s="38">
        <f>[1]Reģistrs!N70</f>
        <v>0.2</v>
      </c>
      <c r="S70" s="43" t="str">
        <f t="shared" ref="S70:S133" si="15">IF(COUNTIF(D70:G70,"Nē")=0,"Atbilst","NEATBILST")</f>
        <v>Atbilst</v>
      </c>
      <c r="T70" s="39" t="str">
        <f t="shared" ref="T70:T133" si="16">IF(H70&lt;2,"NEATBILST",IF(I70&lt;2,"NEATBILST","Atbilst"))</f>
        <v>Atbilst</v>
      </c>
      <c r="U70" s="39" t="str">
        <f t="shared" ref="U70:U133" si="17">IF(COUNTIF(S70:T70,"NEATBILST")=0,"Atbilst","NEATBILST")</f>
        <v>Atbilst</v>
      </c>
      <c r="V70" s="42">
        <f t="shared" ref="V70:V133" si="18">W70/P70</f>
        <v>0.67009918875765007</v>
      </c>
      <c r="W70" s="41">
        <f>[1]Reģistrs!J70</f>
        <v>59500</v>
      </c>
      <c r="X70" s="94"/>
      <c r="Y70" s="40">
        <f t="shared" si="6"/>
        <v>14348653.6281</v>
      </c>
      <c r="Z70" s="39">
        <f t="shared" si="7"/>
        <v>13775176.807765001</v>
      </c>
      <c r="AA70" s="39">
        <f t="shared" si="8"/>
        <v>3068.5148929102361</v>
      </c>
      <c r="AB70" s="38">
        <f t="shared" si="9"/>
        <v>1.0689</v>
      </c>
      <c r="AC70" s="9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76"/>
      <c r="AP70" s="75"/>
      <c r="AR70" s="1" t="b">
        <f>C70=[1]Reģistrs!D70</f>
        <v>1</v>
      </c>
    </row>
    <row r="71" spans="1:44" ht="25.5" customHeight="1" x14ac:dyDescent="0.2">
      <c r="A71" s="53">
        <f t="shared" si="13"/>
        <v>66</v>
      </c>
      <c r="B71" s="52" t="str">
        <f>[1]Reģistrs!C71</f>
        <v>Salacgrīvas novada pašvaldība</v>
      </c>
      <c r="C71" s="51" t="str">
        <f>[1]Reģistrs!D71</f>
        <v>Energoefektivitātes paaugstināšana Salacgrīvas novada domes ēkā</v>
      </c>
      <c r="D71" s="50" t="str">
        <f>[1]Reģistrs!Z71</f>
        <v>Jā</v>
      </c>
      <c r="E71" s="49" t="str">
        <f>[1]Reģistrs!AA71</f>
        <v>Jā</v>
      </c>
      <c r="F71" s="49" t="str">
        <f>[1]Reģistrs!AB71</f>
        <v>Jā</v>
      </c>
      <c r="G71" s="48" t="str">
        <f>[1]Reģistrs!AC71</f>
        <v>Jā</v>
      </c>
      <c r="H71" s="47">
        <f>[1]Reģistrs!AE71</f>
        <v>10</v>
      </c>
      <c r="I71" s="46">
        <f>[1]Reģistrs!AG71</f>
        <v>10</v>
      </c>
      <c r="J71" s="46">
        <f>[1]Reģistrs!AI71</f>
        <v>6</v>
      </c>
      <c r="K71" s="46">
        <f>[1]Reģistrs!AK71</f>
        <v>10</v>
      </c>
      <c r="L71" s="46">
        <f>[1]Reģistrs!AM71</f>
        <v>0</v>
      </c>
      <c r="M71" s="46">
        <f>[1]Reģistrs!AO71</f>
        <v>0</v>
      </c>
      <c r="N71" s="46">
        <f>[1]Reģistrs!AQ71</f>
        <v>0</v>
      </c>
      <c r="O71" s="45">
        <f t="shared" si="14"/>
        <v>36</v>
      </c>
      <c r="P71" s="43">
        <f>[1]Reģistrs!L71</f>
        <v>154361.72999999998</v>
      </c>
      <c r="Q71" s="44">
        <f>[1]Reģistrs!M71</f>
        <v>31.35117</v>
      </c>
      <c r="R71" s="38">
        <f>[1]Reģistrs!N71</f>
        <v>0</v>
      </c>
      <c r="S71" s="43" t="str">
        <f t="shared" si="15"/>
        <v>Atbilst</v>
      </c>
      <c r="T71" s="39" t="str">
        <f t="shared" si="16"/>
        <v>Atbilst</v>
      </c>
      <c r="U71" s="39" t="str">
        <f t="shared" si="17"/>
        <v>Atbilst</v>
      </c>
      <c r="V71" s="42">
        <f t="shared" si="18"/>
        <v>0.70593922470291059</v>
      </c>
      <c r="W71" s="41">
        <f>[1]Reģistrs!J71</f>
        <v>108970</v>
      </c>
      <c r="X71" s="23"/>
      <c r="Y71" s="40">
        <f t="shared" ref="Y71:Y134" si="19">Y70+W71</f>
        <v>14457623.6281</v>
      </c>
      <c r="Z71" s="39">
        <f t="shared" ref="Z71:Z134" si="20">Z70+P71</f>
        <v>13929538.537765002</v>
      </c>
      <c r="AA71" s="39">
        <f t="shared" ref="AA71:AA134" si="21">AA70+Q71</f>
        <v>3099.866062910236</v>
      </c>
      <c r="AB71" s="38">
        <f t="shared" ref="AB71:AB134" si="22">AB70+R71</f>
        <v>1.0689</v>
      </c>
      <c r="AC71" s="9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R71" s="1" t="b">
        <f>C71=[1]Reģistrs!D71</f>
        <v>1</v>
      </c>
    </row>
    <row r="72" spans="1:44" ht="25.5" customHeight="1" thickBot="1" x14ac:dyDescent="0.25">
      <c r="A72" s="92">
        <f t="shared" si="13"/>
        <v>67</v>
      </c>
      <c r="B72" s="91" t="str">
        <f>[1]Reģistrs!C72</f>
        <v>Balvu novada pašvaldība</v>
      </c>
      <c r="C72" s="90" t="str">
        <f>[1]Reģistrs!D72</f>
        <v>Samazināt primārās enerģijas patēriņu, sekmējot energoefektivitātes paaugstināšanu Kubulu pirmsskolas izglītības iestādē "Ieviņa"</v>
      </c>
      <c r="D72" s="89" t="str">
        <f>[1]Reģistrs!Z72</f>
        <v>Jā</v>
      </c>
      <c r="E72" s="88" t="str">
        <f>[1]Reģistrs!AA72</f>
        <v>Jā</v>
      </c>
      <c r="F72" s="88" t="str">
        <f>[1]Reģistrs!AB72</f>
        <v>Jā</v>
      </c>
      <c r="G72" s="87" t="str">
        <f>[1]Reģistrs!AC72</f>
        <v>Jā</v>
      </c>
      <c r="H72" s="86">
        <f>[1]Reģistrs!AE72</f>
        <v>10</v>
      </c>
      <c r="I72" s="85">
        <f>[1]Reģistrs!AG72</f>
        <v>10</v>
      </c>
      <c r="J72" s="85">
        <f>[1]Reģistrs!AI72</f>
        <v>6</v>
      </c>
      <c r="K72" s="85">
        <f>[1]Reģistrs!AK72</f>
        <v>10</v>
      </c>
      <c r="L72" s="85">
        <f>[1]Reģistrs!AM72</f>
        <v>0</v>
      </c>
      <c r="M72" s="85">
        <f>[1]Reģistrs!AO72</f>
        <v>0</v>
      </c>
      <c r="N72" s="85">
        <f>[1]Reģistrs!AQ72</f>
        <v>0</v>
      </c>
      <c r="O72" s="84">
        <f t="shared" si="14"/>
        <v>36</v>
      </c>
      <c r="P72" s="82">
        <f>[1]Reģistrs!L72</f>
        <v>156166.30399999997</v>
      </c>
      <c r="Q72" s="83">
        <f>[1]Reģistrs!M72</f>
        <v>39.984080000000041</v>
      </c>
      <c r="R72" s="77">
        <f>[1]Reģistrs!N72</f>
        <v>0</v>
      </c>
      <c r="S72" s="82" t="str">
        <f t="shared" si="15"/>
        <v>Atbilst</v>
      </c>
      <c r="T72" s="78" t="str">
        <f t="shared" si="16"/>
        <v>Atbilst</v>
      </c>
      <c r="U72" s="78" t="str">
        <f t="shared" si="17"/>
        <v>Atbilst</v>
      </c>
      <c r="V72" s="81">
        <f t="shared" si="18"/>
        <v>1.0203071720260475</v>
      </c>
      <c r="W72" s="80">
        <f>[1]Reģistrs!J72</f>
        <v>159337.60000000001</v>
      </c>
      <c r="X72" s="23"/>
      <c r="Y72" s="79">
        <f t="shared" si="19"/>
        <v>14616961.2281</v>
      </c>
      <c r="Z72" s="78">
        <f t="shared" si="20"/>
        <v>14085704.841765001</v>
      </c>
      <c r="AA72" s="78">
        <f t="shared" si="21"/>
        <v>3139.8501429102362</v>
      </c>
      <c r="AB72" s="77">
        <f t="shared" si="22"/>
        <v>1.0689</v>
      </c>
      <c r="AO72" s="76" t="s">
        <v>0</v>
      </c>
      <c r="AP72" s="75">
        <f>14739397-Y72</f>
        <v>122435.77190000005</v>
      </c>
      <c r="AR72" s="1" t="b">
        <f>C72=[1]Reģistrs!D72</f>
        <v>1</v>
      </c>
    </row>
    <row r="73" spans="1:44" ht="25.5" customHeight="1" thickTop="1" x14ac:dyDescent="0.2">
      <c r="A73" s="74">
        <f t="shared" si="13"/>
        <v>68</v>
      </c>
      <c r="B73" s="73" t="str">
        <f>[1]Reģistrs!C73</f>
        <v>Kārsavas novada pašvaldība</v>
      </c>
      <c r="C73" s="72" t="str">
        <f>[1]Reģistrs!D73</f>
        <v xml:space="preserve">Energoefektivitātes paaugstināšana Kārsavas novada administratīvajā ēkā </v>
      </c>
      <c r="D73" s="71" t="str">
        <f>[1]Reģistrs!Z73</f>
        <v>Jā</v>
      </c>
      <c r="E73" s="70" t="str">
        <f>[1]Reģistrs!AA73</f>
        <v>Jā</v>
      </c>
      <c r="F73" s="70" t="str">
        <f>[1]Reģistrs!AB73</f>
        <v>Jā</v>
      </c>
      <c r="G73" s="69" t="str">
        <f>[1]Reģistrs!AC73</f>
        <v>Jā</v>
      </c>
      <c r="H73" s="68">
        <f>[1]Reģistrs!AE73</f>
        <v>10</v>
      </c>
      <c r="I73" s="67">
        <f>[1]Reģistrs!AG73</f>
        <v>10</v>
      </c>
      <c r="J73" s="67">
        <f>[1]Reģistrs!AI73</f>
        <v>6</v>
      </c>
      <c r="K73" s="67">
        <f>[1]Reģistrs!AK73</f>
        <v>10</v>
      </c>
      <c r="L73" s="67">
        <f>[1]Reģistrs!AM73</f>
        <v>0</v>
      </c>
      <c r="M73" s="67">
        <f>[1]Reģistrs!AO73</f>
        <v>0</v>
      </c>
      <c r="N73" s="67">
        <f>[1]Reģistrs!AQ73</f>
        <v>0</v>
      </c>
      <c r="O73" s="66">
        <f t="shared" si="14"/>
        <v>36</v>
      </c>
      <c r="P73" s="64">
        <f>[1]Reģistrs!L73</f>
        <v>185491.872</v>
      </c>
      <c r="Q73" s="65">
        <f>[1]Reģistrs!M73</f>
        <v>37.667191999999993</v>
      </c>
      <c r="R73" s="58">
        <f>[1]Reģistrs!N73</f>
        <v>0</v>
      </c>
      <c r="S73" s="64" t="str">
        <f t="shared" si="15"/>
        <v>Atbilst</v>
      </c>
      <c r="T73" s="59" t="str">
        <f t="shared" si="16"/>
        <v>Atbilst</v>
      </c>
      <c r="U73" s="59" t="str">
        <f t="shared" si="17"/>
        <v>Atbilst</v>
      </c>
      <c r="V73" s="63">
        <f t="shared" si="18"/>
        <v>1.0345466781423178</v>
      </c>
      <c r="W73" s="62">
        <f>[1]Reģistrs!J73</f>
        <v>191900</v>
      </c>
      <c r="X73" s="61"/>
      <c r="Y73" s="60">
        <f t="shared" si="19"/>
        <v>14808861.2281</v>
      </c>
      <c r="Z73" s="59">
        <f t="shared" si="20"/>
        <v>14271196.713765001</v>
      </c>
      <c r="AA73" s="59">
        <f t="shared" si="21"/>
        <v>3177.5173349102361</v>
      </c>
      <c r="AB73" s="58">
        <f t="shared" si="22"/>
        <v>1.0689</v>
      </c>
      <c r="AC73" s="57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5"/>
      <c r="AP73" s="54"/>
      <c r="AR73" s="1" t="b">
        <f>C73=[1]Reģistrs!D73</f>
        <v>1</v>
      </c>
    </row>
    <row r="74" spans="1:44" ht="25.5" customHeight="1" x14ac:dyDescent="0.2">
      <c r="A74" s="53">
        <f t="shared" si="13"/>
        <v>69</v>
      </c>
      <c r="B74" s="52" t="str">
        <f>[1]Reģistrs!C74</f>
        <v xml:space="preserve">Rēzeknes novada pašvaldība </v>
      </c>
      <c r="C74" s="51" t="str">
        <f>[1]Reģistrs!D74</f>
        <v>Audriņu pamatskolas ēkas energoefektivitātes uzlabošana</v>
      </c>
      <c r="D74" s="50" t="str">
        <f>[1]Reģistrs!Z74</f>
        <v>Jā</v>
      </c>
      <c r="E74" s="49" t="str">
        <f>[1]Reģistrs!AA74</f>
        <v>Jā</v>
      </c>
      <c r="F74" s="49" t="str">
        <f>[1]Reģistrs!AB74</f>
        <v>Jā</v>
      </c>
      <c r="G74" s="48" t="str">
        <f>[1]Reģistrs!AC74</f>
        <v>Jā</v>
      </c>
      <c r="H74" s="47">
        <f>[1]Reģistrs!AE74</f>
        <v>10</v>
      </c>
      <c r="I74" s="46">
        <f>[1]Reģistrs!AG74</f>
        <v>10</v>
      </c>
      <c r="J74" s="46">
        <f>[1]Reģistrs!AI74</f>
        <v>6</v>
      </c>
      <c r="K74" s="46">
        <f>[1]Reģistrs!AK74</f>
        <v>10</v>
      </c>
      <c r="L74" s="46">
        <f>[1]Reģistrs!AM74</f>
        <v>0</v>
      </c>
      <c r="M74" s="46">
        <f>[1]Reģistrs!AO74</f>
        <v>0</v>
      </c>
      <c r="N74" s="46">
        <f>[1]Reģistrs!AQ74</f>
        <v>0</v>
      </c>
      <c r="O74" s="45">
        <f t="shared" si="14"/>
        <v>36</v>
      </c>
      <c r="P74" s="43">
        <f>[1]Reģistrs!L74</f>
        <v>456338.0895</v>
      </c>
      <c r="Q74" s="44">
        <f>[1]Reģistrs!M74</f>
        <v>92.693144100000012</v>
      </c>
      <c r="R74" s="38">
        <f>[1]Reģistrs!N74</f>
        <v>0</v>
      </c>
      <c r="S74" s="43" t="str">
        <f t="shared" si="15"/>
        <v>Atbilst</v>
      </c>
      <c r="T74" s="39" t="str">
        <f t="shared" si="16"/>
        <v>Atbilst</v>
      </c>
      <c r="U74" s="39" t="str">
        <f t="shared" si="17"/>
        <v>Atbilst</v>
      </c>
      <c r="V74" s="42">
        <f t="shared" si="18"/>
        <v>1.0787142062573762</v>
      </c>
      <c r="W74" s="41">
        <f>[1]Reģistrs!J74</f>
        <v>492258.38</v>
      </c>
      <c r="X74" s="23"/>
      <c r="Y74" s="40">
        <f t="shared" si="19"/>
        <v>15301119.608100001</v>
      </c>
      <c r="Z74" s="39">
        <f t="shared" si="20"/>
        <v>14727534.803265002</v>
      </c>
      <c r="AA74" s="39">
        <f t="shared" si="21"/>
        <v>3270.2104790102362</v>
      </c>
      <c r="AB74" s="38">
        <f t="shared" si="22"/>
        <v>1.0689</v>
      </c>
      <c r="AR74" s="1" t="b">
        <f>C74=[1]Reģistrs!D74</f>
        <v>1</v>
      </c>
    </row>
    <row r="75" spans="1:44" ht="25.5" customHeight="1" x14ac:dyDescent="0.2">
      <c r="A75" s="36">
        <f t="shared" si="13"/>
        <v>70</v>
      </c>
      <c r="B75" s="35" t="str">
        <f>[1]Reģistrs!C75</f>
        <v>Lubānas novada pašvaldība</v>
      </c>
      <c r="C75" s="34" t="str">
        <f>[1]Reģistrs!D75</f>
        <v>Lubānas novada pirmsskolas izglītības iestādes "Rūķīši" ēkas energoefektivitātes paaugstināšana</v>
      </c>
      <c r="D75" s="33" t="str">
        <f>[1]Reģistrs!Z75</f>
        <v>Jā</v>
      </c>
      <c r="E75" s="32" t="str">
        <f>[1]Reģistrs!AA75</f>
        <v>Jā</v>
      </c>
      <c r="F75" s="32" t="str">
        <f>[1]Reģistrs!AB75</f>
        <v>Jā</v>
      </c>
      <c r="G75" s="31" t="str">
        <f>[1]Reģistrs!AC75</f>
        <v>Jā</v>
      </c>
      <c r="H75" s="30">
        <f>[1]Reģistrs!AE75</f>
        <v>10</v>
      </c>
      <c r="I75" s="29">
        <f>[1]Reģistrs!AG75</f>
        <v>10</v>
      </c>
      <c r="J75" s="29">
        <f>[1]Reģistrs!AI75</f>
        <v>6</v>
      </c>
      <c r="K75" s="29">
        <f>[1]Reģistrs!AK75</f>
        <v>10</v>
      </c>
      <c r="L75" s="29">
        <f>[1]Reģistrs!AM75</f>
        <v>0</v>
      </c>
      <c r="M75" s="29">
        <f>[1]Reģistrs!AO75</f>
        <v>0</v>
      </c>
      <c r="N75" s="29">
        <f>[1]Reģistrs!AQ75</f>
        <v>0</v>
      </c>
      <c r="O75" s="28">
        <f t="shared" si="14"/>
        <v>36</v>
      </c>
      <c r="P75" s="26">
        <f>[1]Reģistrs!L75</f>
        <v>302300.98799999995</v>
      </c>
      <c r="Q75" s="27">
        <f>[1]Reģistrs!M75</f>
        <v>61.389109999999931</v>
      </c>
      <c r="R75" s="20">
        <f>[1]Reģistrs!N75</f>
        <v>0</v>
      </c>
      <c r="S75" s="26" t="str">
        <f t="shared" si="15"/>
        <v>Atbilst</v>
      </c>
      <c r="T75" s="21" t="str">
        <f t="shared" si="16"/>
        <v>Atbilst</v>
      </c>
      <c r="U75" s="21" t="str">
        <f t="shared" si="17"/>
        <v>Atbilst</v>
      </c>
      <c r="V75" s="25">
        <f t="shared" si="18"/>
        <v>1.1053252826285835</v>
      </c>
      <c r="W75" s="24">
        <f>[1]Reģistrs!J75</f>
        <v>334140.92499999999</v>
      </c>
      <c r="X75" s="23"/>
      <c r="Y75" s="22">
        <f t="shared" si="19"/>
        <v>15635260.533100002</v>
      </c>
      <c r="Z75" s="21">
        <f t="shared" si="20"/>
        <v>15029835.791265002</v>
      </c>
      <c r="AA75" s="21">
        <f t="shared" si="21"/>
        <v>3331.5995890102363</v>
      </c>
      <c r="AB75" s="20">
        <f t="shared" si="22"/>
        <v>1.0689</v>
      </c>
      <c r="AR75" s="1" t="b">
        <f>C75=[1]Reģistrs!D75</f>
        <v>1</v>
      </c>
    </row>
    <row r="76" spans="1:44" ht="25.5" customHeight="1" x14ac:dyDescent="0.2">
      <c r="A76" s="36">
        <f t="shared" si="13"/>
        <v>71</v>
      </c>
      <c r="B76" s="35" t="str">
        <f>[1]Reģistrs!C76</f>
        <v>Salacgrīvas novada pašvaldība</v>
      </c>
      <c r="C76" s="34" t="str">
        <f>[1]Reģistrs!D76</f>
        <v>Energoefektivitātes paaugstināšana Ainažu pārvaldes ēkā</v>
      </c>
      <c r="D76" s="33" t="str">
        <f>[1]Reģistrs!Z76</f>
        <v>Jā</v>
      </c>
      <c r="E76" s="32" t="str">
        <f>[1]Reģistrs!AA76</f>
        <v>Jā</v>
      </c>
      <c r="F76" s="32" t="str">
        <f>[1]Reģistrs!AB76</f>
        <v>Jā</v>
      </c>
      <c r="G76" s="31" t="str">
        <f>[1]Reģistrs!AC76</f>
        <v>Jā</v>
      </c>
      <c r="H76" s="30">
        <f>[1]Reģistrs!AE76</f>
        <v>10</v>
      </c>
      <c r="I76" s="29">
        <f>[1]Reģistrs!AG76</f>
        <v>10</v>
      </c>
      <c r="J76" s="29">
        <f>[1]Reģistrs!AI76</f>
        <v>6</v>
      </c>
      <c r="K76" s="29">
        <f>[1]Reģistrs!AK76</f>
        <v>10</v>
      </c>
      <c r="L76" s="29">
        <f>[1]Reģistrs!AM76</f>
        <v>0</v>
      </c>
      <c r="M76" s="29">
        <f>[1]Reģistrs!AO76</f>
        <v>0</v>
      </c>
      <c r="N76" s="29">
        <f>[1]Reģistrs!AQ76</f>
        <v>0</v>
      </c>
      <c r="O76" s="28">
        <f t="shared" si="14"/>
        <v>36</v>
      </c>
      <c r="P76" s="26">
        <f>[1]Reģistrs!L76</f>
        <v>99117.923999999985</v>
      </c>
      <c r="Q76" s="27">
        <f>[1]Reģistrs!M76</f>
        <v>35.023178000000001</v>
      </c>
      <c r="R76" s="20">
        <f>[1]Reģistrs!N76</f>
        <v>0</v>
      </c>
      <c r="S76" s="26" t="str">
        <f t="shared" si="15"/>
        <v>Atbilst</v>
      </c>
      <c r="T76" s="21" t="str">
        <f t="shared" si="16"/>
        <v>Atbilst</v>
      </c>
      <c r="U76" s="21" t="str">
        <f t="shared" si="17"/>
        <v>Atbilst</v>
      </c>
      <c r="V76" s="25">
        <f t="shared" si="18"/>
        <v>1.1237523497768176</v>
      </c>
      <c r="W76" s="24">
        <f>[1]Reģistrs!J76</f>
        <v>111384</v>
      </c>
      <c r="X76" s="23"/>
      <c r="Y76" s="22">
        <f t="shared" si="19"/>
        <v>15746644.533100002</v>
      </c>
      <c r="Z76" s="21">
        <f t="shared" si="20"/>
        <v>15128953.715265002</v>
      </c>
      <c r="AA76" s="21">
        <f t="shared" si="21"/>
        <v>3366.6227670102362</v>
      </c>
      <c r="AB76" s="20">
        <f t="shared" si="22"/>
        <v>1.0689</v>
      </c>
      <c r="AR76" s="1" t="b">
        <f>C76=[1]Reģistrs!D76</f>
        <v>1</v>
      </c>
    </row>
    <row r="77" spans="1:44" ht="25.5" customHeight="1" x14ac:dyDescent="0.2">
      <c r="A77" s="36">
        <f t="shared" si="13"/>
        <v>72</v>
      </c>
      <c r="B77" s="35" t="str">
        <f>[1]Reģistrs!C77</f>
        <v>Alojas novada pašvaldība</v>
      </c>
      <c r="C77" s="34" t="str">
        <f>[1]Reģistrs!D77</f>
        <v>Energoefektivitātes pasākumu īstenošana BSAC "Zīles" sadzīves korpusa ēkā</v>
      </c>
      <c r="D77" s="33" t="str">
        <f>[1]Reģistrs!Z77</f>
        <v>Jā</v>
      </c>
      <c r="E77" s="32" t="str">
        <f>[1]Reģistrs!AA77</f>
        <v>Jā</v>
      </c>
      <c r="F77" s="32" t="str">
        <f>[1]Reģistrs!AB77</f>
        <v>Jā</v>
      </c>
      <c r="G77" s="31" t="str">
        <f>[1]Reģistrs!AC77</f>
        <v>Jā</v>
      </c>
      <c r="H77" s="30">
        <f>[1]Reģistrs!AE77</f>
        <v>10</v>
      </c>
      <c r="I77" s="29">
        <f>[1]Reģistrs!AG77</f>
        <v>10</v>
      </c>
      <c r="J77" s="29">
        <f>[1]Reģistrs!AI77</f>
        <v>6</v>
      </c>
      <c r="K77" s="29">
        <f>[1]Reģistrs!AK77</f>
        <v>10</v>
      </c>
      <c r="L77" s="29">
        <f>[1]Reģistrs!AM77</f>
        <v>0</v>
      </c>
      <c r="M77" s="29">
        <f>[1]Reģistrs!AO77</f>
        <v>0</v>
      </c>
      <c r="N77" s="29">
        <f>[1]Reģistrs!AQ77</f>
        <v>0</v>
      </c>
      <c r="O77" s="28">
        <f t="shared" si="14"/>
        <v>36</v>
      </c>
      <c r="P77" s="26">
        <f>[1]Reģistrs!L77</f>
        <v>251779.42000000004</v>
      </c>
      <c r="Q77" s="27">
        <f>[1]Reģistrs!M77</f>
        <v>63.559600000000003</v>
      </c>
      <c r="R77" s="20">
        <f>[1]Reģistrs!N77</f>
        <v>0</v>
      </c>
      <c r="S77" s="26" t="str">
        <f t="shared" si="15"/>
        <v>Atbilst</v>
      </c>
      <c r="T77" s="21" t="str">
        <f t="shared" si="16"/>
        <v>Atbilst</v>
      </c>
      <c r="U77" s="21" t="str">
        <f t="shared" si="17"/>
        <v>Atbilst</v>
      </c>
      <c r="V77" s="25">
        <f t="shared" si="18"/>
        <v>1.1787912873697142</v>
      </c>
      <c r="W77" s="24">
        <f>[1]Reģistrs!J77</f>
        <v>296795.386635</v>
      </c>
      <c r="X77" s="23"/>
      <c r="Y77" s="22">
        <f t="shared" si="19"/>
        <v>16043439.919735001</v>
      </c>
      <c r="Z77" s="21">
        <f t="shared" si="20"/>
        <v>15380733.135265002</v>
      </c>
      <c r="AA77" s="21">
        <f t="shared" si="21"/>
        <v>3430.1823670102362</v>
      </c>
      <c r="AB77" s="20">
        <f t="shared" si="22"/>
        <v>1.0689</v>
      </c>
      <c r="AR77" s="1" t="b">
        <f>C77=[1]Reģistrs!D77</f>
        <v>1</v>
      </c>
    </row>
    <row r="78" spans="1:44" ht="25.5" customHeight="1" x14ac:dyDescent="0.2">
      <c r="A78" s="36">
        <f t="shared" si="13"/>
        <v>73</v>
      </c>
      <c r="B78" s="35" t="str">
        <f>[1]Reģistrs!C78</f>
        <v xml:space="preserve">Jēkabpils novada pašvaldība </v>
      </c>
      <c r="C78" s="34" t="str">
        <f>[1]Reģistrs!D78</f>
        <v>Energoefektivitātes paaugstināšana Jēkabpils novada pašvaldības ēkā "Mežvijas"</v>
      </c>
      <c r="D78" s="33" t="str">
        <f>[1]Reģistrs!Z78</f>
        <v>Jā</v>
      </c>
      <c r="E78" s="32" t="str">
        <f>[1]Reģistrs!AA78</f>
        <v>Jā</v>
      </c>
      <c r="F78" s="32" t="str">
        <f>[1]Reģistrs!AB78</f>
        <v>Jā</v>
      </c>
      <c r="G78" s="31" t="str">
        <f>[1]Reģistrs!AC78</f>
        <v>Jā</v>
      </c>
      <c r="H78" s="30">
        <f>[1]Reģistrs!AE78</f>
        <v>10</v>
      </c>
      <c r="I78" s="29">
        <f>[1]Reģistrs!AG78</f>
        <v>10</v>
      </c>
      <c r="J78" s="29">
        <f>[1]Reģistrs!AI78</f>
        <v>6</v>
      </c>
      <c r="K78" s="29">
        <f>[1]Reģistrs!AK78</f>
        <v>10</v>
      </c>
      <c r="L78" s="29">
        <f>[1]Reģistrs!AM78</f>
        <v>0</v>
      </c>
      <c r="M78" s="29">
        <f>[1]Reģistrs!AO78</f>
        <v>0</v>
      </c>
      <c r="N78" s="29">
        <f>[1]Reģistrs!AQ78</f>
        <v>0</v>
      </c>
      <c r="O78" s="28">
        <f t="shared" si="14"/>
        <v>36</v>
      </c>
      <c r="P78" s="26">
        <f>[1]Reģistrs!L78</f>
        <v>169166.98800000001</v>
      </c>
      <c r="Q78" s="27">
        <f>[1]Reģistrs!M78</f>
        <v>44.662994999999995</v>
      </c>
      <c r="R78" s="20">
        <f>[1]Reģistrs!N78</f>
        <v>0</v>
      </c>
      <c r="S78" s="26" t="str">
        <f t="shared" si="15"/>
        <v>Atbilst</v>
      </c>
      <c r="T78" s="21" t="str">
        <f t="shared" si="16"/>
        <v>Atbilst</v>
      </c>
      <c r="U78" s="21" t="str">
        <f t="shared" si="17"/>
        <v>Atbilst</v>
      </c>
      <c r="V78" s="25">
        <f t="shared" si="18"/>
        <v>1.3300467346501434</v>
      </c>
      <c r="W78" s="24">
        <f>[1]Reģistrs!J78</f>
        <v>225000</v>
      </c>
      <c r="X78" s="23"/>
      <c r="Y78" s="22">
        <f t="shared" si="19"/>
        <v>16268439.919735001</v>
      </c>
      <c r="Z78" s="21">
        <f t="shared" si="20"/>
        <v>15549900.123265002</v>
      </c>
      <c r="AA78" s="21">
        <f t="shared" si="21"/>
        <v>3474.8453620102364</v>
      </c>
      <c r="AB78" s="20">
        <f t="shared" si="22"/>
        <v>1.0689</v>
      </c>
      <c r="AR78" s="1" t="b">
        <f>C78=[1]Reģistrs!D78</f>
        <v>1</v>
      </c>
    </row>
    <row r="79" spans="1:44" ht="25.5" customHeight="1" x14ac:dyDescent="0.2">
      <c r="A79" s="36">
        <f t="shared" si="13"/>
        <v>74</v>
      </c>
      <c r="B79" s="35" t="str">
        <f>[1]Reģistrs!C79</f>
        <v>Madonas novada pašvaldība</v>
      </c>
      <c r="C79" s="34" t="str">
        <f>[1]Reģistrs!D79</f>
        <v>Energoefektivitātes paaugstināšanas pasākumu uzlabošana Madonas novadpētniecības un mākslas muzejā</v>
      </c>
      <c r="D79" s="33" t="str">
        <f>[1]Reģistrs!Z79</f>
        <v>Jā</v>
      </c>
      <c r="E79" s="32" t="str">
        <f>[1]Reģistrs!AA79</f>
        <v>Jā</v>
      </c>
      <c r="F79" s="32" t="str">
        <f>[1]Reģistrs!AB79</f>
        <v>Jā</v>
      </c>
      <c r="G79" s="31" t="str">
        <f>[1]Reģistrs!AC79</f>
        <v>Jā</v>
      </c>
      <c r="H79" s="30">
        <f>[1]Reģistrs!AE79</f>
        <v>8</v>
      </c>
      <c r="I79" s="29">
        <f>[1]Reģistrs!AG79</f>
        <v>10</v>
      </c>
      <c r="J79" s="29">
        <f>[1]Reģistrs!AI79</f>
        <v>8</v>
      </c>
      <c r="K79" s="29">
        <f>[1]Reģistrs!AK79</f>
        <v>10</v>
      </c>
      <c r="L79" s="29">
        <f>[1]Reģistrs!AM79</f>
        <v>0</v>
      </c>
      <c r="M79" s="29">
        <f>[1]Reģistrs!AO79</f>
        <v>0</v>
      </c>
      <c r="N79" s="29">
        <f>[1]Reģistrs!AQ79</f>
        <v>0</v>
      </c>
      <c r="O79" s="28">
        <f t="shared" si="14"/>
        <v>36</v>
      </c>
      <c r="P79" s="26">
        <f>[1]Reģistrs!L79</f>
        <v>113927.10899999997</v>
      </c>
      <c r="Q79" s="27">
        <f>[1]Reģistrs!M79</f>
        <v>29.629652999999998</v>
      </c>
      <c r="R79" s="20">
        <f>[1]Reģistrs!N79</f>
        <v>0</v>
      </c>
      <c r="S79" s="26" t="str">
        <f t="shared" si="15"/>
        <v>Atbilst</v>
      </c>
      <c r="T79" s="21" t="str">
        <f t="shared" si="16"/>
        <v>Atbilst</v>
      </c>
      <c r="U79" s="21" t="str">
        <f t="shared" si="17"/>
        <v>Atbilst</v>
      </c>
      <c r="V79" s="25">
        <f t="shared" si="18"/>
        <v>1.3704051772260808</v>
      </c>
      <c r="W79" s="24">
        <f>[1]Reģistrs!J79</f>
        <v>156126.29999999999</v>
      </c>
      <c r="X79" s="23"/>
      <c r="Y79" s="22">
        <f t="shared" si="19"/>
        <v>16424566.219735002</v>
      </c>
      <c r="Z79" s="21">
        <f t="shared" si="20"/>
        <v>15663827.232265001</v>
      </c>
      <c r="AA79" s="21">
        <f t="shared" si="21"/>
        <v>3504.4750150102363</v>
      </c>
      <c r="AB79" s="20">
        <f t="shared" si="22"/>
        <v>1.0689</v>
      </c>
      <c r="AR79" s="1" t="b">
        <f>C79=[1]Reģistrs!D79</f>
        <v>1</v>
      </c>
    </row>
    <row r="80" spans="1:44" ht="25.5" customHeight="1" x14ac:dyDescent="0.2">
      <c r="A80" s="36">
        <f t="shared" si="13"/>
        <v>75</v>
      </c>
      <c r="B80" s="35" t="str">
        <f>[1]Reģistrs!C80</f>
        <v xml:space="preserve">Beverīnas novada pašvaldība </v>
      </c>
      <c r="C80" s="34" t="str">
        <f>[1]Reģistrs!D80</f>
        <v xml:space="preserve">Energoefektivitātes paaugstināšana objektam "Pagastmāja" Beverīnas novadā </v>
      </c>
      <c r="D80" s="33" t="str">
        <f>[1]Reģistrs!Z80</f>
        <v>Jā</v>
      </c>
      <c r="E80" s="32" t="str">
        <f>[1]Reģistrs!AA80</f>
        <v>Jā</v>
      </c>
      <c r="F80" s="32" t="str">
        <f>[1]Reģistrs!AB80</f>
        <v>Jā</v>
      </c>
      <c r="G80" s="31" t="str">
        <f>[1]Reģistrs!AC80</f>
        <v>Jā</v>
      </c>
      <c r="H80" s="30">
        <f>[1]Reģistrs!AE80</f>
        <v>8</v>
      </c>
      <c r="I80" s="29">
        <f>[1]Reģistrs!AG80</f>
        <v>10</v>
      </c>
      <c r="J80" s="29">
        <f>[1]Reģistrs!AI80</f>
        <v>8</v>
      </c>
      <c r="K80" s="29">
        <f>[1]Reģistrs!AK80</f>
        <v>10</v>
      </c>
      <c r="L80" s="29">
        <f>[1]Reģistrs!AM80</f>
        <v>0</v>
      </c>
      <c r="M80" s="29">
        <f>[1]Reģistrs!AO80</f>
        <v>0</v>
      </c>
      <c r="N80" s="29">
        <f>[1]Reģistrs!AQ80</f>
        <v>0</v>
      </c>
      <c r="O80" s="28">
        <f t="shared" si="14"/>
        <v>36</v>
      </c>
      <c r="P80" s="26">
        <f>[1]Reģistrs!L80</f>
        <v>133311.519</v>
      </c>
      <c r="Q80" s="27">
        <f>[1]Reģistrs!M80</f>
        <v>35.113340999999998</v>
      </c>
      <c r="R80" s="20">
        <f>[1]Reģistrs!N80</f>
        <v>0</v>
      </c>
      <c r="S80" s="26" t="str">
        <f t="shared" si="15"/>
        <v>Atbilst</v>
      </c>
      <c r="T80" s="21" t="str">
        <f t="shared" si="16"/>
        <v>Atbilst</v>
      </c>
      <c r="U80" s="21" t="str">
        <f t="shared" si="17"/>
        <v>Atbilst</v>
      </c>
      <c r="V80" s="25">
        <f t="shared" si="18"/>
        <v>1.3753125114417157</v>
      </c>
      <c r="W80" s="24">
        <f>[1]Reģistrs!J80</f>
        <v>183345</v>
      </c>
      <c r="X80" s="23"/>
      <c r="Y80" s="22">
        <f t="shared" si="19"/>
        <v>16607911.219735002</v>
      </c>
      <c r="Z80" s="21">
        <f t="shared" si="20"/>
        <v>15797138.751265001</v>
      </c>
      <c r="AA80" s="21">
        <f t="shared" si="21"/>
        <v>3539.5883560102366</v>
      </c>
      <c r="AB80" s="20">
        <f t="shared" si="22"/>
        <v>1.0689</v>
      </c>
      <c r="AR80" s="1" t="b">
        <f>C80=[1]Reģistrs!D80</f>
        <v>1</v>
      </c>
    </row>
    <row r="81" spans="1:46" ht="25.5" customHeight="1" x14ac:dyDescent="0.2">
      <c r="A81" s="36">
        <f t="shared" si="13"/>
        <v>76</v>
      </c>
      <c r="B81" s="35" t="str">
        <f>[1]Reģistrs!C81</f>
        <v>Kārsavas novada pašvaldība</v>
      </c>
      <c r="C81" s="34" t="str">
        <f>[1]Reģistrs!D81</f>
        <v>Energoefektivitātes paaugstināšana Mežvidu pamatskolā</v>
      </c>
      <c r="D81" s="33" t="str">
        <f>[1]Reģistrs!Z81</f>
        <v>Jā</v>
      </c>
      <c r="E81" s="32" t="str">
        <f>[1]Reģistrs!AA81</f>
        <v>Jā</v>
      </c>
      <c r="F81" s="32" t="str">
        <f>[1]Reģistrs!AB81</f>
        <v>Jā</v>
      </c>
      <c r="G81" s="31" t="str">
        <f>[1]Reģistrs!AC81</f>
        <v>Jā</v>
      </c>
      <c r="H81" s="30">
        <f>[1]Reģistrs!AE81</f>
        <v>8</v>
      </c>
      <c r="I81" s="29">
        <f>[1]Reģistrs!AG81</f>
        <v>10</v>
      </c>
      <c r="J81" s="29">
        <f>[1]Reģistrs!AI81</f>
        <v>8</v>
      </c>
      <c r="K81" s="29">
        <f>[1]Reģistrs!AK81</f>
        <v>10</v>
      </c>
      <c r="L81" s="29">
        <f>[1]Reģistrs!AM81</f>
        <v>0</v>
      </c>
      <c r="M81" s="29">
        <f>[1]Reģistrs!AO81</f>
        <v>0</v>
      </c>
      <c r="N81" s="29">
        <f>[1]Reģistrs!AQ81</f>
        <v>0</v>
      </c>
      <c r="O81" s="28">
        <f t="shared" si="14"/>
        <v>36</v>
      </c>
      <c r="P81" s="26">
        <f>[1]Reģistrs!L81</f>
        <v>100688</v>
      </c>
      <c r="Q81" s="27">
        <f>[1]Reģistrs!M81</f>
        <v>26.581632000000003</v>
      </c>
      <c r="R81" s="20">
        <f>[1]Reģistrs!N81</f>
        <v>0</v>
      </c>
      <c r="S81" s="26" t="str">
        <f t="shared" si="15"/>
        <v>Atbilst</v>
      </c>
      <c r="T81" s="21" t="str">
        <f t="shared" si="16"/>
        <v>Atbilst</v>
      </c>
      <c r="U81" s="21" t="str">
        <f t="shared" si="17"/>
        <v>Atbilst</v>
      </c>
      <c r="V81" s="25">
        <f t="shared" si="18"/>
        <v>1.430160495788972</v>
      </c>
      <c r="W81" s="24">
        <f>[1]Reģistrs!J81</f>
        <v>144000</v>
      </c>
      <c r="X81" s="23"/>
      <c r="Y81" s="22">
        <f t="shared" si="19"/>
        <v>16751911.219735002</v>
      </c>
      <c r="Z81" s="21">
        <f t="shared" si="20"/>
        <v>15897826.751265001</v>
      </c>
      <c r="AA81" s="21">
        <f t="shared" si="21"/>
        <v>3566.1699880102365</v>
      </c>
      <c r="AB81" s="20">
        <f t="shared" si="22"/>
        <v>1.0689</v>
      </c>
      <c r="AR81" s="1" t="b">
        <f>C81=[1]Reģistrs!D81</f>
        <v>1</v>
      </c>
    </row>
    <row r="82" spans="1:46" ht="25.5" customHeight="1" x14ac:dyDescent="0.2">
      <c r="A82" s="36">
        <f t="shared" si="13"/>
        <v>77</v>
      </c>
      <c r="B82" s="35" t="str">
        <f>[1]Reģistrs!C82</f>
        <v>Smiltenes novada pašvaldība</v>
      </c>
      <c r="C82" s="34" t="str">
        <f>[1]Reģistrs!D82</f>
        <v>Energoefektivitātes pasākumu īstenošana Smiltenes novada Palsmanes pamatskolas internāta ēkā</v>
      </c>
      <c r="D82" s="33" t="str">
        <f>[1]Reģistrs!Z82</f>
        <v>Jā</v>
      </c>
      <c r="E82" s="32" t="str">
        <f>[1]Reģistrs!AA82</f>
        <v>Jā</v>
      </c>
      <c r="F82" s="32" t="str">
        <f>[1]Reģistrs!AB82</f>
        <v>Jā</v>
      </c>
      <c r="G82" s="31" t="str">
        <f>[1]Reģistrs!AC82</f>
        <v>Jā</v>
      </c>
      <c r="H82" s="30">
        <f>[1]Reģistrs!AE82</f>
        <v>8</v>
      </c>
      <c r="I82" s="29">
        <f>[1]Reģistrs!AG82</f>
        <v>4</v>
      </c>
      <c r="J82" s="29">
        <f>[1]Reģistrs!AI82</f>
        <v>6</v>
      </c>
      <c r="K82" s="29">
        <f>[1]Reģistrs!AK82</f>
        <v>10</v>
      </c>
      <c r="L82" s="29">
        <f>[1]Reģistrs!AM82</f>
        <v>0</v>
      </c>
      <c r="M82" s="29">
        <f>[1]Reģistrs!AO82</f>
        <v>3</v>
      </c>
      <c r="N82" s="29">
        <f>[1]Reģistrs!AQ82</f>
        <v>5</v>
      </c>
      <c r="O82" s="28">
        <f t="shared" si="14"/>
        <v>36</v>
      </c>
      <c r="P82" s="26">
        <f>[1]Reģistrs!L82</f>
        <v>166431.78400000001</v>
      </c>
      <c r="Q82" s="27">
        <f>[1]Reģistrs!M82</f>
        <v>29.542895999999999</v>
      </c>
      <c r="R82" s="20">
        <f>[1]Reģistrs!N82</f>
        <v>1.8280000000000001E-2</v>
      </c>
      <c r="S82" s="26" t="str">
        <f t="shared" si="15"/>
        <v>Atbilst</v>
      </c>
      <c r="T82" s="21" t="str">
        <f t="shared" si="16"/>
        <v>Atbilst</v>
      </c>
      <c r="U82" s="21" t="str">
        <f t="shared" si="17"/>
        <v>Atbilst</v>
      </c>
      <c r="V82" s="25">
        <f t="shared" si="18"/>
        <v>1.4446831862356291</v>
      </c>
      <c r="W82" s="24">
        <f>[1]Reģistrs!J82</f>
        <v>240441.2</v>
      </c>
      <c r="X82" s="23"/>
      <c r="Y82" s="22">
        <f t="shared" si="19"/>
        <v>16992352.419735003</v>
      </c>
      <c r="Z82" s="21">
        <f t="shared" si="20"/>
        <v>16064258.535265001</v>
      </c>
      <c r="AA82" s="21">
        <f t="shared" si="21"/>
        <v>3595.7128840102364</v>
      </c>
      <c r="AB82" s="20">
        <f t="shared" si="22"/>
        <v>1.08718</v>
      </c>
      <c r="AR82" s="1" t="b">
        <f>C82=[1]Reģistrs!D82</f>
        <v>1</v>
      </c>
    </row>
    <row r="83" spans="1:46" ht="25.5" customHeight="1" x14ac:dyDescent="0.2">
      <c r="A83" s="36">
        <f t="shared" si="13"/>
        <v>78</v>
      </c>
      <c r="B83" s="35" t="str">
        <f>[1]Reģistrs!C83</f>
        <v>Cesvaines novada pašvaldība</v>
      </c>
      <c r="C83" s="34" t="str">
        <f>[1]Reģistrs!D83</f>
        <v>Energoefektivitātes paaugstināšana sociālās aprūpes ēkā Augusta Saulieša ielā 9, Cesvaines novada Cesvainē</v>
      </c>
      <c r="D83" s="33" t="str">
        <f>[1]Reģistrs!Z83</f>
        <v>Jā</v>
      </c>
      <c r="E83" s="32" t="str">
        <f>[1]Reģistrs!AA83</f>
        <v>Jā</v>
      </c>
      <c r="F83" s="32" t="str">
        <f>[1]Reģistrs!AB83</f>
        <v>Jā</v>
      </c>
      <c r="G83" s="31" t="str">
        <f>[1]Reģistrs!AC83</f>
        <v>Jā</v>
      </c>
      <c r="H83" s="30">
        <f>[1]Reģistrs!AE83</f>
        <v>8</v>
      </c>
      <c r="I83" s="29">
        <f>[1]Reģistrs!AG83</f>
        <v>8</v>
      </c>
      <c r="J83" s="29">
        <f>[1]Reģistrs!AI83</f>
        <v>10</v>
      </c>
      <c r="K83" s="29">
        <f>[1]Reģistrs!AK83</f>
        <v>10</v>
      </c>
      <c r="L83" s="29">
        <f>[1]Reģistrs!AM83</f>
        <v>0</v>
      </c>
      <c r="M83" s="29">
        <f>[1]Reģistrs!AO83</f>
        <v>0</v>
      </c>
      <c r="N83" s="29">
        <f>[1]Reģistrs!AQ83</f>
        <v>0</v>
      </c>
      <c r="O83" s="28">
        <f t="shared" si="14"/>
        <v>36</v>
      </c>
      <c r="P83" s="26">
        <f>[1]Reģistrs!L83</f>
        <v>143915.598</v>
      </c>
      <c r="Q83" s="27">
        <f>[1]Reģistrs!M83</f>
        <v>40.385334</v>
      </c>
      <c r="R83" s="20">
        <f>[1]Reģistrs!N83</f>
        <v>0</v>
      </c>
      <c r="S83" s="26" t="str">
        <f t="shared" si="15"/>
        <v>Atbilst</v>
      </c>
      <c r="T83" s="21" t="str">
        <f t="shared" si="16"/>
        <v>Atbilst</v>
      </c>
      <c r="U83" s="21" t="str">
        <f t="shared" si="17"/>
        <v>Atbilst</v>
      </c>
      <c r="V83" s="25">
        <f t="shared" si="18"/>
        <v>1.5939133991577481</v>
      </c>
      <c r="W83" s="24">
        <f>[1]Reģistrs!J83</f>
        <v>229389</v>
      </c>
      <c r="X83" s="23"/>
      <c r="Y83" s="22">
        <f t="shared" si="19"/>
        <v>17221741.419735003</v>
      </c>
      <c r="Z83" s="21">
        <f t="shared" si="20"/>
        <v>16208174.133265</v>
      </c>
      <c r="AA83" s="21">
        <f t="shared" si="21"/>
        <v>3636.0982180102365</v>
      </c>
      <c r="AB83" s="20">
        <f t="shared" si="22"/>
        <v>1.08718</v>
      </c>
      <c r="AR83" s="1" t="b">
        <f>C83=[1]Reģistrs!D83</f>
        <v>1</v>
      </c>
    </row>
    <row r="84" spans="1:46" ht="25.5" customHeight="1" x14ac:dyDescent="0.2">
      <c r="A84" s="36">
        <f t="shared" si="13"/>
        <v>79</v>
      </c>
      <c r="B84" s="35" t="str">
        <f>[1]Reģistrs!C84</f>
        <v>Baldones novada pašvaldība</v>
      </c>
      <c r="C84" s="34" t="str">
        <f>[1]Reģistrs!D84</f>
        <v xml:space="preserve">Energoefektivitātes paaugstināšana Baldones novada domes administratīvajā ēkā </v>
      </c>
      <c r="D84" s="33" t="str">
        <f>[1]Reģistrs!Z84</f>
        <v>Jā</v>
      </c>
      <c r="E84" s="32" t="str">
        <f>[1]Reģistrs!AA84</f>
        <v>Jā</v>
      </c>
      <c r="F84" s="32" t="str">
        <f>[1]Reģistrs!AB84</f>
        <v>Jā</v>
      </c>
      <c r="G84" s="31" t="str">
        <f>[1]Reģistrs!AC84</f>
        <v>Jā</v>
      </c>
      <c r="H84" s="30">
        <f>[1]Reģistrs!AE84</f>
        <v>10</v>
      </c>
      <c r="I84" s="29">
        <f>[1]Reģistrs!AG84</f>
        <v>2</v>
      </c>
      <c r="J84" s="29">
        <f>[1]Reģistrs!AI84</f>
        <v>10</v>
      </c>
      <c r="K84" s="29">
        <f>[1]Reģistrs!AK84</f>
        <v>10</v>
      </c>
      <c r="L84" s="29">
        <f>[1]Reģistrs!AM84</f>
        <v>0</v>
      </c>
      <c r="M84" s="29">
        <f>[1]Reģistrs!AO84</f>
        <v>3</v>
      </c>
      <c r="N84" s="29">
        <f>[1]Reģistrs!AQ84</f>
        <v>0</v>
      </c>
      <c r="O84" s="28">
        <f t="shared" si="14"/>
        <v>35</v>
      </c>
      <c r="P84" s="26">
        <f>[1]Reģistrs!L84</f>
        <v>304204.55</v>
      </c>
      <c r="Q84" s="27">
        <f>[1]Reģistrs!M84</f>
        <v>21.853209439999997</v>
      </c>
      <c r="R84" s="20">
        <f>[1]Reģistrs!N84</f>
        <v>0.03</v>
      </c>
      <c r="S84" s="26" t="str">
        <f t="shared" si="15"/>
        <v>Atbilst</v>
      </c>
      <c r="T84" s="21" t="str">
        <f t="shared" si="16"/>
        <v>Atbilst</v>
      </c>
      <c r="U84" s="21" t="str">
        <f t="shared" si="17"/>
        <v>Atbilst</v>
      </c>
      <c r="V84" s="25">
        <f t="shared" si="18"/>
        <v>0.62457974412282791</v>
      </c>
      <c r="W84" s="24">
        <f>[1]Reģistrs!J84</f>
        <v>190000</v>
      </c>
      <c r="X84" s="23"/>
      <c r="Y84" s="22">
        <f t="shared" si="19"/>
        <v>17411741.419735003</v>
      </c>
      <c r="Z84" s="21">
        <f t="shared" si="20"/>
        <v>16512378.683265001</v>
      </c>
      <c r="AA84" s="21">
        <f t="shared" si="21"/>
        <v>3657.9514274502362</v>
      </c>
      <c r="AB84" s="20">
        <f t="shared" si="22"/>
        <v>1.1171800000000001</v>
      </c>
      <c r="AR84" s="1" t="b">
        <f>C84=[1]Reģistrs!D84</f>
        <v>1</v>
      </c>
    </row>
    <row r="85" spans="1:46" ht="25.5" customHeight="1" x14ac:dyDescent="0.2">
      <c r="A85" s="36">
        <f t="shared" si="13"/>
        <v>80</v>
      </c>
      <c r="B85" s="35" t="str">
        <f>[1]Reģistrs!C85</f>
        <v>Pārgaujas novada pašvaldība</v>
      </c>
      <c r="C85" s="34" t="str">
        <f>[1]Reģistrs!D85</f>
        <v>Raiskuma internātpamatskolas - rehabilitācijas centra energoefektivitātes paaugstināšanas pasākumi</v>
      </c>
      <c r="D85" s="33" t="str">
        <f>[1]Reģistrs!Z85</f>
        <v>Jā</v>
      </c>
      <c r="E85" s="32" t="str">
        <f>[1]Reģistrs!AA85</f>
        <v>Jā</v>
      </c>
      <c r="F85" s="32" t="str">
        <f>[1]Reģistrs!AB85</f>
        <v>Jā</v>
      </c>
      <c r="G85" s="31" t="str">
        <f>[1]Reģistrs!AC85</f>
        <v>Jā</v>
      </c>
      <c r="H85" s="30">
        <f>[1]Reģistrs!AE85</f>
        <v>10</v>
      </c>
      <c r="I85" s="29">
        <f>[1]Reģistrs!AG85</f>
        <v>10</v>
      </c>
      <c r="J85" s="29">
        <f>[1]Reģistrs!AI85</f>
        <v>2</v>
      </c>
      <c r="K85" s="29">
        <f>[1]Reģistrs!AK85</f>
        <v>3</v>
      </c>
      <c r="L85" s="29">
        <f>[1]Reģistrs!AM85</f>
        <v>0</v>
      </c>
      <c r="M85" s="29">
        <f>[1]Reģistrs!AO85</f>
        <v>0</v>
      </c>
      <c r="N85" s="29">
        <f>[1]Reģistrs!AQ85</f>
        <v>10</v>
      </c>
      <c r="O85" s="28">
        <f t="shared" si="14"/>
        <v>35</v>
      </c>
      <c r="P85" s="26">
        <f>[1]Reģistrs!L85</f>
        <v>418291.22000000015</v>
      </c>
      <c r="Q85" s="27">
        <f>[1]Reģistrs!M85</f>
        <v>82.54609600000002</v>
      </c>
      <c r="R85" s="20">
        <f>[1]Reģistrs!N85</f>
        <v>0</v>
      </c>
      <c r="S85" s="26" t="str">
        <f t="shared" si="15"/>
        <v>Atbilst</v>
      </c>
      <c r="T85" s="21" t="str">
        <f t="shared" si="16"/>
        <v>Atbilst</v>
      </c>
      <c r="U85" s="21" t="str">
        <f t="shared" si="17"/>
        <v>Atbilst</v>
      </c>
      <c r="V85" s="25">
        <f t="shared" si="18"/>
        <v>1.0244250405255932</v>
      </c>
      <c r="W85" s="24">
        <f>[1]Reģistrs!J85</f>
        <v>428508</v>
      </c>
      <c r="X85" s="23"/>
      <c r="Y85" s="22">
        <f t="shared" si="19"/>
        <v>17840249.419735003</v>
      </c>
      <c r="Z85" s="21">
        <f t="shared" si="20"/>
        <v>16930669.903264999</v>
      </c>
      <c r="AA85" s="21">
        <f t="shared" si="21"/>
        <v>3740.4975234502363</v>
      </c>
      <c r="AB85" s="20">
        <f t="shared" si="22"/>
        <v>1.1171800000000001</v>
      </c>
      <c r="AR85" s="1" t="b">
        <f>C85=[1]Reģistrs!D85</f>
        <v>1</v>
      </c>
    </row>
    <row r="86" spans="1:46" ht="25.5" customHeight="1" x14ac:dyDescent="0.2">
      <c r="A86" s="36">
        <f t="shared" si="13"/>
        <v>81</v>
      </c>
      <c r="B86" s="35" t="str">
        <f>[1]Reģistrs!C86</f>
        <v>Lubānas novada pašvaldība</v>
      </c>
      <c r="C86" s="34" t="str">
        <f>[1]Reģistrs!D86</f>
        <v>Lubānas vidusskolas ēkas energoefektivitātes paaugstināšana</v>
      </c>
      <c r="D86" s="33" t="str">
        <f>[1]Reģistrs!Z86</f>
        <v>Jā</v>
      </c>
      <c r="E86" s="32" t="str">
        <f>[1]Reģistrs!AA86</f>
        <v>Jā</v>
      </c>
      <c r="F86" s="32" t="str">
        <f>[1]Reģistrs!AB86</f>
        <v>Jā</v>
      </c>
      <c r="G86" s="31" t="str">
        <f>[1]Reģistrs!AC86</f>
        <v>Jā</v>
      </c>
      <c r="H86" s="30">
        <f>[1]Reģistrs!AE86</f>
        <v>10</v>
      </c>
      <c r="I86" s="29">
        <f>[1]Reģistrs!AG86</f>
        <v>10</v>
      </c>
      <c r="J86" s="29">
        <f>[1]Reģistrs!AI86</f>
        <v>6</v>
      </c>
      <c r="K86" s="29">
        <f>[1]Reģistrs!AK86</f>
        <v>6</v>
      </c>
      <c r="L86" s="29">
        <f>[1]Reģistrs!AM86</f>
        <v>0</v>
      </c>
      <c r="M86" s="29">
        <f>[1]Reģistrs!AO86</f>
        <v>3</v>
      </c>
      <c r="N86" s="29">
        <f>[1]Reģistrs!AQ86</f>
        <v>0</v>
      </c>
      <c r="O86" s="28">
        <f t="shared" si="14"/>
        <v>35</v>
      </c>
      <c r="P86" s="26">
        <f>[1]Reģistrs!L86</f>
        <v>332574.26599999995</v>
      </c>
      <c r="Q86" s="27">
        <f>[1]Reģistrs!M86</f>
        <v>87.802769999999953</v>
      </c>
      <c r="R86" s="20">
        <f>[1]Reģistrs!N86</f>
        <v>0</v>
      </c>
      <c r="S86" s="26" t="str">
        <f t="shared" si="15"/>
        <v>Atbilst</v>
      </c>
      <c r="T86" s="21" t="str">
        <f t="shared" si="16"/>
        <v>Atbilst</v>
      </c>
      <c r="U86" s="21" t="str">
        <f t="shared" si="17"/>
        <v>Atbilst</v>
      </c>
      <c r="V86" s="25">
        <f t="shared" si="18"/>
        <v>1.1997320321831517</v>
      </c>
      <c r="W86" s="24">
        <f>[1]Reģistrs!J86</f>
        <v>399000</v>
      </c>
      <c r="X86" s="23"/>
      <c r="Y86" s="22">
        <f t="shared" si="19"/>
        <v>18239249.419735003</v>
      </c>
      <c r="Z86" s="21">
        <f t="shared" si="20"/>
        <v>17263244.169264998</v>
      </c>
      <c r="AA86" s="21">
        <f t="shared" si="21"/>
        <v>3828.300293450236</v>
      </c>
      <c r="AB86" s="20">
        <f t="shared" si="22"/>
        <v>1.1171800000000001</v>
      </c>
      <c r="AR86" s="1" t="b">
        <f>C86=[1]Reģistrs!D86</f>
        <v>1</v>
      </c>
    </row>
    <row r="87" spans="1:46" ht="25.5" customHeight="1" x14ac:dyDescent="0.2">
      <c r="A87" s="36">
        <f t="shared" si="13"/>
        <v>82</v>
      </c>
      <c r="B87" s="35" t="str">
        <f>[1]Reģistrs!C87</f>
        <v>Viļānu novada pašvaldība</v>
      </c>
      <c r="C87" s="34" t="str">
        <f>[1]Reģistrs!D87</f>
        <v>Sekmēt energoefektivitātes paaugstināšanu Viļānu novada pašvaldības administrācijas ēkai</v>
      </c>
      <c r="D87" s="33" t="str">
        <f>[1]Reģistrs!Z87</f>
        <v>Jā</v>
      </c>
      <c r="E87" s="32" t="str">
        <f>[1]Reģistrs!AA87</f>
        <v>Jā</v>
      </c>
      <c r="F87" s="32" t="str">
        <f>[1]Reģistrs!AB87</f>
        <v>Jā</v>
      </c>
      <c r="G87" s="31" t="str">
        <f>[1]Reģistrs!AC87</f>
        <v>Jā</v>
      </c>
      <c r="H87" s="30">
        <f>[1]Reģistrs!AE87</f>
        <v>10</v>
      </c>
      <c r="I87" s="29">
        <f>[1]Reģistrs!AG87</f>
        <v>8</v>
      </c>
      <c r="J87" s="29">
        <f>[1]Reģistrs!AI87</f>
        <v>2</v>
      </c>
      <c r="K87" s="29">
        <f>[1]Reģistrs!AK87</f>
        <v>10</v>
      </c>
      <c r="L87" s="29">
        <f>[1]Reģistrs!AM87</f>
        <v>0</v>
      </c>
      <c r="M87" s="29">
        <f>[1]Reģistrs!AO87</f>
        <v>0</v>
      </c>
      <c r="N87" s="29">
        <f>[1]Reģistrs!AQ87</f>
        <v>5</v>
      </c>
      <c r="O87" s="28">
        <f t="shared" si="14"/>
        <v>35</v>
      </c>
      <c r="P87" s="26">
        <f>[1]Reģistrs!L87</f>
        <v>59110.476299999988</v>
      </c>
      <c r="Q87" s="27">
        <f>[1]Reģistrs!M87</f>
        <v>12.0045021</v>
      </c>
      <c r="R87" s="20">
        <f>[1]Reģistrs!N87</f>
        <v>0</v>
      </c>
      <c r="S87" s="26" t="str">
        <f t="shared" si="15"/>
        <v>Atbilst</v>
      </c>
      <c r="T87" s="21" t="str">
        <f t="shared" si="16"/>
        <v>Atbilst</v>
      </c>
      <c r="U87" s="21" t="str">
        <f t="shared" si="17"/>
        <v>Atbilst</v>
      </c>
      <c r="V87" s="25">
        <f t="shared" si="18"/>
        <v>1.2891115884985691</v>
      </c>
      <c r="W87" s="24">
        <f>[1]Reģistrs!J87</f>
        <v>76200</v>
      </c>
      <c r="X87" s="23"/>
      <c r="Y87" s="22">
        <f t="shared" si="19"/>
        <v>18315449.419735003</v>
      </c>
      <c r="Z87" s="21">
        <f t="shared" si="20"/>
        <v>17322354.645564999</v>
      </c>
      <c r="AA87" s="21">
        <f t="shared" si="21"/>
        <v>3840.3047955502361</v>
      </c>
      <c r="AB87" s="20">
        <f t="shared" si="22"/>
        <v>1.1171800000000001</v>
      </c>
      <c r="AR87" s="1" t="b">
        <f>C87=[1]Reģistrs!D87</f>
        <v>1</v>
      </c>
    </row>
    <row r="88" spans="1:46" ht="25.5" customHeight="1" x14ac:dyDescent="0.2">
      <c r="A88" s="36">
        <f t="shared" si="13"/>
        <v>83</v>
      </c>
      <c r="B88" s="35" t="str">
        <f>[1]Reģistrs!C88</f>
        <v>Mazsalacas novada pašvaldība</v>
      </c>
      <c r="C88" s="34" t="str">
        <f>[1]Reģistrs!D88</f>
        <v>Energoefektivitātes paaugstināšana Mazsalacas pašvaldības domes ēkā</v>
      </c>
      <c r="D88" s="33" t="str">
        <f>[1]Reģistrs!Z88</f>
        <v>Jā</v>
      </c>
      <c r="E88" s="32" t="str">
        <f>[1]Reģistrs!AA88</f>
        <v>Jā</v>
      </c>
      <c r="F88" s="32" t="str">
        <f>[1]Reģistrs!AB88</f>
        <v>Jā</v>
      </c>
      <c r="G88" s="31" t="str">
        <f>[1]Reģistrs!AC88</f>
        <v>Jā</v>
      </c>
      <c r="H88" s="30">
        <f>[1]Reģistrs!AE88</f>
        <v>8</v>
      </c>
      <c r="I88" s="29">
        <f>[1]Reģistrs!AG88</f>
        <v>8</v>
      </c>
      <c r="J88" s="29">
        <f>[1]Reģistrs!AI88</f>
        <v>6</v>
      </c>
      <c r="K88" s="29">
        <f>[1]Reģistrs!AK88</f>
        <v>10</v>
      </c>
      <c r="L88" s="29">
        <f>[1]Reģistrs!AM88</f>
        <v>0</v>
      </c>
      <c r="M88" s="29">
        <f>[1]Reģistrs!AO88</f>
        <v>3</v>
      </c>
      <c r="N88" s="29">
        <f>[1]Reģistrs!AQ88</f>
        <v>0</v>
      </c>
      <c r="O88" s="28">
        <f t="shared" si="14"/>
        <v>35</v>
      </c>
      <c r="P88" s="26">
        <f>[1]Reģistrs!L88</f>
        <v>34169.1</v>
      </c>
      <c r="Q88" s="27">
        <f>[1]Reģistrs!M88</f>
        <v>9.0216600000000007</v>
      </c>
      <c r="R88" s="20">
        <f>[1]Reģistrs!N88</f>
        <v>0.04</v>
      </c>
      <c r="S88" s="26" t="str">
        <f t="shared" si="15"/>
        <v>Atbilst</v>
      </c>
      <c r="T88" s="21" t="str">
        <f t="shared" si="16"/>
        <v>Atbilst</v>
      </c>
      <c r="U88" s="21" t="str">
        <f t="shared" si="17"/>
        <v>Atbilst</v>
      </c>
      <c r="V88" s="25">
        <f t="shared" si="18"/>
        <v>1.5652153553942012</v>
      </c>
      <c r="W88" s="24">
        <f>[1]Reģistrs!J88</f>
        <v>53482</v>
      </c>
      <c r="X88" s="23"/>
      <c r="Y88" s="22">
        <f t="shared" si="19"/>
        <v>18368931.419735003</v>
      </c>
      <c r="Z88" s="21">
        <f t="shared" si="20"/>
        <v>17356523.745565001</v>
      </c>
      <c r="AA88" s="21">
        <f t="shared" si="21"/>
        <v>3849.326455550236</v>
      </c>
      <c r="AB88" s="20">
        <f t="shared" si="22"/>
        <v>1.1571800000000001</v>
      </c>
      <c r="AR88" s="1" t="b">
        <f>C88=[1]Reģistrs!D88</f>
        <v>1</v>
      </c>
    </row>
    <row r="89" spans="1:46" ht="25.5" customHeight="1" x14ac:dyDescent="0.2">
      <c r="A89" s="36">
        <f t="shared" si="13"/>
        <v>84</v>
      </c>
      <c r="B89" s="35" t="str">
        <f>[1]Reģistrs!C89</f>
        <v>Salas novada pašvaldība</v>
      </c>
      <c r="C89" s="34" t="str">
        <f>[1]Reģistrs!D89</f>
        <v>Salas novada pirmsskolas izglītības iestādes  "Ābelīte" energoefektivitātes paaugstināšana</v>
      </c>
      <c r="D89" s="33" t="str">
        <f>[1]Reģistrs!Z89</f>
        <v>Jā</v>
      </c>
      <c r="E89" s="32" t="str">
        <f>[1]Reģistrs!AA89</f>
        <v>Jā</v>
      </c>
      <c r="F89" s="32" t="str">
        <f>[1]Reģistrs!AB89</f>
        <v>Jā</v>
      </c>
      <c r="G89" s="31" t="str">
        <f>[1]Reģistrs!AC89</f>
        <v>Jā</v>
      </c>
      <c r="H89" s="30">
        <f>[1]Reģistrs!AE89</f>
        <v>10</v>
      </c>
      <c r="I89" s="29">
        <f>[1]Reģistrs!AG89</f>
        <v>10</v>
      </c>
      <c r="J89" s="29">
        <f>[1]Reģistrs!AI89</f>
        <v>4</v>
      </c>
      <c r="K89" s="29">
        <f>[1]Reģistrs!AK89</f>
        <v>10</v>
      </c>
      <c r="L89" s="29">
        <f>[1]Reģistrs!AM89</f>
        <v>0</v>
      </c>
      <c r="M89" s="29">
        <f>[1]Reģistrs!AO89</f>
        <v>0</v>
      </c>
      <c r="N89" s="29">
        <f>[1]Reģistrs!AQ89</f>
        <v>0</v>
      </c>
      <c r="O89" s="28">
        <f t="shared" si="14"/>
        <v>34</v>
      </c>
      <c r="P89" s="26">
        <f>[1]Reģistrs!L89</f>
        <v>228650.52999999997</v>
      </c>
      <c r="Q89" s="27">
        <f>[1]Reģistrs!M89</f>
        <v>60.377689999999994</v>
      </c>
      <c r="R89" s="20">
        <f>[1]Reģistrs!N89</f>
        <v>0</v>
      </c>
      <c r="S89" s="26" t="str">
        <f t="shared" si="15"/>
        <v>Atbilst</v>
      </c>
      <c r="T89" s="21" t="str">
        <f t="shared" si="16"/>
        <v>Atbilst</v>
      </c>
      <c r="U89" s="21" t="str">
        <f t="shared" si="17"/>
        <v>Atbilst</v>
      </c>
      <c r="V89" s="25">
        <f t="shared" si="18"/>
        <v>0.73847346865979291</v>
      </c>
      <c r="W89" s="24">
        <f>[1]Reģistrs!J89</f>
        <v>168852.35</v>
      </c>
      <c r="X89" s="23"/>
      <c r="Y89" s="22">
        <f t="shared" si="19"/>
        <v>18537783.769735005</v>
      </c>
      <c r="Z89" s="21">
        <f t="shared" si="20"/>
        <v>17585174.275565002</v>
      </c>
      <c r="AA89" s="21">
        <f t="shared" si="21"/>
        <v>3909.7041455502358</v>
      </c>
      <c r="AB89" s="20">
        <f t="shared" si="22"/>
        <v>1.1571800000000001</v>
      </c>
      <c r="AR89" s="1" t="b">
        <f>C89=[1]Reģistrs!D89</f>
        <v>1</v>
      </c>
    </row>
    <row r="90" spans="1:46" ht="25.5" customHeight="1" x14ac:dyDescent="0.2">
      <c r="A90" s="36">
        <f t="shared" si="13"/>
        <v>85</v>
      </c>
      <c r="B90" s="35" t="str">
        <f>[1]Reģistrs!C90</f>
        <v>Dagdas novada pašvaldība</v>
      </c>
      <c r="C90" s="34" t="str">
        <f>[1]Reģistrs!D90</f>
        <v>Dagdas novada ambulatorās un stacionārās ārstniecības iestādes ēkas energoefektivitātes paaugstināšana</v>
      </c>
      <c r="D90" s="33" t="str">
        <f>[1]Reģistrs!Z90</f>
        <v>Jā</v>
      </c>
      <c r="E90" s="32" t="str">
        <f>[1]Reģistrs!AA90</f>
        <v>Jā</v>
      </c>
      <c r="F90" s="32" t="str">
        <f>[1]Reģistrs!AB90</f>
        <v>Jā</v>
      </c>
      <c r="G90" s="31" t="str">
        <f>[1]Reģistrs!AC90</f>
        <v>Jā</v>
      </c>
      <c r="H90" s="30">
        <f>[1]Reģistrs!AE90</f>
        <v>10</v>
      </c>
      <c r="I90" s="29">
        <f>[1]Reģistrs!AG90</f>
        <v>10</v>
      </c>
      <c r="J90" s="29">
        <f>[1]Reģistrs!AI90</f>
        <v>4</v>
      </c>
      <c r="K90" s="29">
        <f>[1]Reģistrs!AK90</f>
        <v>10</v>
      </c>
      <c r="L90" s="29">
        <f>[1]Reģistrs!AM90</f>
        <v>0</v>
      </c>
      <c r="M90" s="29">
        <f>[1]Reģistrs!AO90</f>
        <v>0</v>
      </c>
      <c r="N90" s="29">
        <f>[1]Reģistrs!AQ90</f>
        <v>0</v>
      </c>
      <c r="O90" s="28">
        <f t="shared" si="14"/>
        <v>34</v>
      </c>
      <c r="P90" s="26">
        <f>[1]Reģistrs!L90</f>
        <v>235090.073</v>
      </c>
      <c r="Q90" s="27">
        <f>[1]Reģistrs!M90</f>
        <v>49.905769999999961</v>
      </c>
      <c r="R90" s="20">
        <f>[1]Reģistrs!N90</f>
        <v>0</v>
      </c>
      <c r="S90" s="26" t="str">
        <f t="shared" si="15"/>
        <v>Atbilst</v>
      </c>
      <c r="T90" s="21" t="str">
        <f t="shared" si="16"/>
        <v>Atbilst</v>
      </c>
      <c r="U90" s="21" t="str">
        <f t="shared" si="17"/>
        <v>Atbilst</v>
      </c>
      <c r="V90" s="25">
        <f t="shared" si="18"/>
        <v>1.0467654370076274</v>
      </c>
      <c r="W90" s="24">
        <f>[1]Reģistrs!J90</f>
        <v>246084.163</v>
      </c>
      <c r="X90" s="23"/>
      <c r="Y90" s="22">
        <f t="shared" si="19"/>
        <v>18783867.932735004</v>
      </c>
      <c r="Z90" s="21">
        <f t="shared" si="20"/>
        <v>17820264.348565001</v>
      </c>
      <c r="AA90" s="21">
        <f t="shared" si="21"/>
        <v>3959.6099155502357</v>
      </c>
      <c r="AB90" s="20">
        <f t="shared" si="22"/>
        <v>1.1571800000000001</v>
      </c>
      <c r="AR90" s="1" t="b">
        <f>C90=[1]Reģistrs!D90</f>
        <v>1</v>
      </c>
    </row>
    <row r="91" spans="1:46" ht="25.5" customHeight="1" x14ac:dyDescent="0.2">
      <c r="A91" s="36">
        <f t="shared" si="13"/>
        <v>86</v>
      </c>
      <c r="B91" s="35" t="str">
        <f>[1]Reģistrs!C91</f>
        <v xml:space="preserve">Rēzeknes novada pašvaldība </v>
      </c>
      <c r="C91" s="34" t="str">
        <f>[1]Reģistrs!D91</f>
        <v>Nagļu pagasta tautas nama ēkas energoefektivitātes uzlabošana</v>
      </c>
      <c r="D91" s="33" t="str">
        <f>[1]Reģistrs!Z91</f>
        <v>Jā</v>
      </c>
      <c r="E91" s="32" t="str">
        <f>[1]Reģistrs!AA91</f>
        <v>Jā</v>
      </c>
      <c r="F91" s="32" t="str">
        <f>[1]Reģistrs!AB91</f>
        <v>Jā</v>
      </c>
      <c r="G91" s="31" t="str">
        <f>[1]Reģistrs!AC91</f>
        <v>Jā</v>
      </c>
      <c r="H91" s="30">
        <f>[1]Reģistrs!AE91</f>
        <v>10</v>
      </c>
      <c r="I91" s="29">
        <f>[1]Reģistrs!AG91</f>
        <v>10</v>
      </c>
      <c r="J91" s="29">
        <f>[1]Reģistrs!AI91</f>
        <v>8</v>
      </c>
      <c r="K91" s="29">
        <f>[1]Reģistrs!AK91</f>
        <v>6</v>
      </c>
      <c r="L91" s="29">
        <f>[1]Reģistrs!AM91</f>
        <v>0</v>
      </c>
      <c r="M91" s="29">
        <f>[1]Reģistrs!AO91</f>
        <v>0</v>
      </c>
      <c r="N91" s="29">
        <f>[1]Reģistrs!AQ91</f>
        <v>0</v>
      </c>
      <c r="O91" s="28">
        <f t="shared" si="14"/>
        <v>34</v>
      </c>
      <c r="P91" s="26">
        <f>[1]Reģistrs!L91</f>
        <v>126026.84699999998</v>
      </c>
      <c r="Q91" s="27">
        <f>[1]Reģistrs!M91</f>
        <v>33.265484999999991</v>
      </c>
      <c r="R91" s="20">
        <f>[1]Reģistrs!N91</f>
        <v>0</v>
      </c>
      <c r="S91" s="26" t="str">
        <f t="shared" si="15"/>
        <v>Atbilst</v>
      </c>
      <c r="T91" s="21" t="str">
        <f t="shared" si="16"/>
        <v>Atbilst</v>
      </c>
      <c r="U91" s="21" t="str">
        <f t="shared" si="17"/>
        <v>Atbilst</v>
      </c>
      <c r="V91" s="25">
        <f t="shared" si="18"/>
        <v>1.0718509842589334</v>
      </c>
      <c r="W91" s="24">
        <f>[1]Reģistrs!J91</f>
        <v>135082</v>
      </c>
      <c r="X91" s="23"/>
      <c r="Y91" s="22">
        <f t="shared" si="19"/>
        <v>18918949.932735004</v>
      </c>
      <c r="Z91" s="21">
        <f t="shared" si="20"/>
        <v>17946291.195565</v>
      </c>
      <c r="AA91" s="21">
        <f t="shared" si="21"/>
        <v>3992.8754005502356</v>
      </c>
      <c r="AB91" s="20">
        <f t="shared" si="22"/>
        <v>1.1571800000000001</v>
      </c>
      <c r="AR91" s="1" t="b">
        <f>C91=[1]Reģistrs!D91</f>
        <v>1</v>
      </c>
    </row>
    <row r="92" spans="1:46" ht="25.5" customHeight="1" x14ac:dyDescent="0.2">
      <c r="A92" s="36">
        <f t="shared" si="13"/>
        <v>87</v>
      </c>
      <c r="B92" s="35" t="str">
        <f>[1]Reģistrs!C92</f>
        <v>Salacgrīvas novada pašvaldība</v>
      </c>
      <c r="C92" s="34" t="str">
        <f>[1]Reģistrs!D92</f>
        <v>Energoefektivitātes paaugstināšana pirmsskolas izglītības iestādē "Vilnītis"</v>
      </c>
      <c r="D92" s="33" t="str">
        <f>[1]Reģistrs!Z92</f>
        <v>Jā</v>
      </c>
      <c r="E92" s="32" t="str">
        <f>[1]Reģistrs!AA92</f>
        <v>Jā</v>
      </c>
      <c r="F92" s="32" t="str">
        <f>[1]Reģistrs!AB92</f>
        <v>Jā</v>
      </c>
      <c r="G92" s="31" t="str">
        <f>[1]Reģistrs!AC92</f>
        <v>Jā</v>
      </c>
      <c r="H92" s="30">
        <f>[1]Reģistrs!AE92</f>
        <v>10</v>
      </c>
      <c r="I92" s="29">
        <f>[1]Reģistrs!AG92</f>
        <v>8</v>
      </c>
      <c r="J92" s="29">
        <f>[1]Reģistrs!AI92</f>
        <v>6</v>
      </c>
      <c r="K92" s="29">
        <f>[1]Reģistrs!AK92</f>
        <v>10</v>
      </c>
      <c r="L92" s="29">
        <f>[1]Reģistrs!AM92</f>
        <v>0</v>
      </c>
      <c r="M92" s="29">
        <f>[1]Reģistrs!AO92</f>
        <v>0</v>
      </c>
      <c r="N92" s="29">
        <f>[1]Reģistrs!AQ92</f>
        <v>0</v>
      </c>
      <c r="O92" s="28">
        <f t="shared" si="14"/>
        <v>34</v>
      </c>
      <c r="P92" s="26">
        <f>[1]Reģistrs!L92</f>
        <v>516298.55199999997</v>
      </c>
      <c r="Q92" s="27">
        <f>[1]Reģistrs!M92</f>
        <v>104.33578299999998</v>
      </c>
      <c r="R92" s="20">
        <f>[1]Reģistrs!N92</f>
        <v>0</v>
      </c>
      <c r="S92" s="26" t="str">
        <f t="shared" si="15"/>
        <v>Atbilst</v>
      </c>
      <c r="T92" s="21" t="str">
        <f t="shared" si="16"/>
        <v>Atbilst</v>
      </c>
      <c r="U92" s="21" t="str">
        <f t="shared" si="17"/>
        <v>Atbilst</v>
      </c>
      <c r="V92" s="25">
        <f t="shared" si="18"/>
        <v>1.119507303983297</v>
      </c>
      <c r="W92" s="24">
        <f>[1]Reģistrs!J92</f>
        <v>578000</v>
      </c>
      <c r="X92" s="23"/>
      <c r="Y92" s="22">
        <f t="shared" si="19"/>
        <v>19496949.932735004</v>
      </c>
      <c r="Z92" s="21">
        <f t="shared" si="20"/>
        <v>18462589.747565001</v>
      </c>
      <c r="AA92" s="21">
        <f t="shared" si="21"/>
        <v>4097.2111835502355</v>
      </c>
      <c r="AB92" s="20">
        <f t="shared" si="22"/>
        <v>1.1571800000000001</v>
      </c>
      <c r="AR92" s="1" t="b">
        <f>C92=[1]Reģistrs!D92</f>
        <v>1</v>
      </c>
    </row>
    <row r="93" spans="1:46" ht="25.5" customHeight="1" x14ac:dyDescent="0.2">
      <c r="A93" s="36">
        <f t="shared" si="13"/>
        <v>88</v>
      </c>
      <c r="B93" s="35" t="str">
        <f>[1]Reģistrs!C93</f>
        <v>Nīcas novada pašvaldība</v>
      </c>
      <c r="C93" s="34" t="str">
        <f>[1]Reģistrs!D93</f>
        <v>Energoefektivitātes paaugstināšana Nīcas ambulances ēkā</v>
      </c>
      <c r="D93" s="33" t="str">
        <f>[1]Reģistrs!Z93</f>
        <v>Jā</v>
      </c>
      <c r="E93" s="32" t="str">
        <f>[1]Reģistrs!AA93</f>
        <v>Jā</v>
      </c>
      <c r="F93" s="32" t="str">
        <f>[1]Reģistrs!AB93</f>
        <v>Jā</v>
      </c>
      <c r="G93" s="31" t="str">
        <f>[1]Reģistrs!AC93</f>
        <v>Jā</v>
      </c>
      <c r="H93" s="30">
        <f>[1]Reģistrs!AE93</f>
        <v>10</v>
      </c>
      <c r="I93" s="29">
        <f>[1]Reģistrs!AG93</f>
        <v>10</v>
      </c>
      <c r="J93" s="29">
        <f>[1]Reģistrs!AI93</f>
        <v>8</v>
      </c>
      <c r="K93" s="29">
        <f>[1]Reģistrs!AK93</f>
        <v>6</v>
      </c>
      <c r="L93" s="29">
        <f>[1]Reģistrs!AM93</f>
        <v>0</v>
      </c>
      <c r="M93" s="29">
        <f>[1]Reģistrs!AO93</f>
        <v>0</v>
      </c>
      <c r="N93" s="29">
        <f>[1]Reģistrs!AQ93</f>
        <v>0</v>
      </c>
      <c r="O93" s="28">
        <f t="shared" si="14"/>
        <v>34</v>
      </c>
      <c r="P93" s="26">
        <f>[1]Reģistrs!L93</f>
        <v>168922.76699999999</v>
      </c>
      <c r="Q93" s="27">
        <f>[1]Reģistrs!M93</f>
        <v>44.594199000000003</v>
      </c>
      <c r="R93" s="20">
        <f>[1]Reģistrs!N93</f>
        <v>0</v>
      </c>
      <c r="S93" s="26" t="str">
        <f t="shared" si="15"/>
        <v>Atbilst</v>
      </c>
      <c r="T93" s="21" t="str">
        <f t="shared" si="16"/>
        <v>Atbilst</v>
      </c>
      <c r="U93" s="21" t="str">
        <f t="shared" si="17"/>
        <v>Atbilst</v>
      </c>
      <c r="V93" s="25">
        <f t="shared" si="18"/>
        <v>1.1446944271283457</v>
      </c>
      <c r="W93" s="24">
        <f>[1]Reģistrs!J93</f>
        <v>193364.95</v>
      </c>
      <c r="X93" s="23"/>
      <c r="Y93" s="22">
        <f t="shared" si="19"/>
        <v>19690314.882735003</v>
      </c>
      <c r="Z93" s="21">
        <f t="shared" si="20"/>
        <v>18631512.514565002</v>
      </c>
      <c r="AA93" s="21">
        <f t="shared" si="21"/>
        <v>4141.8053825502357</v>
      </c>
      <c r="AB93" s="20">
        <f t="shared" si="22"/>
        <v>1.1571800000000001</v>
      </c>
      <c r="AR93" s="1" t="b">
        <f>C93=[1]Reģistrs!D93</f>
        <v>1</v>
      </c>
    </row>
    <row r="94" spans="1:46" ht="25.5" customHeight="1" x14ac:dyDescent="0.2">
      <c r="A94" s="36">
        <f t="shared" si="13"/>
        <v>89</v>
      </c>
      <c r="B94" s="35" t="str">
        <f>[1]Reģistrs!C94</f>
        <v>Rundāles novada pašvaldība</v>
      </c>
      <c r="C94" s="34" t="str">
        <f>[1]Reģistrs!D94</f>
        <v>Svitenes tautas nama ēkas energoefektivitātes paaugstināšana</v>
      </c>
      <c r="D94" s="33" t="str">
        <f>[1]Reģistrs!Z94</f>
        <v>Jā</v>
      </c>
      <c r="E94" s="32" t="str">
        <f>[1]Reģistrs!AA94</f>
        <v>Jā</v>
      </c>
      <c r="F94" s="32" t="str">
        <f>[1]Reģistrs!AB94</f>
        <v>Jā</v>
      </c>
      <c r="G94" s="31" t="str">
        <f>[1]Reģistrs!AC94</f>
        <v>Jā</v>
      </c>
      <c r="H94" s="30">
        <f>[1]Reģistrs!AE94</f>
        <v>10</v>
      </c>
      <c r="I94" s="29">
        <f>[1]Reģistrs!AG94</f>
        <v>8</v>
      </c>
      <c r="J94" s="29">
        <f>[1]Reģistrs!AI94</f>
        <v>6</v>
      </c>
      <c r="K94" s="29">
        <f>[1]Reģistrs!AK94</f>
        <v>10</v>
      </c>
      <c r="L94" s="29">
        <f>[1]Reģistrs!AM94</f>
        <v>0</v>
      </c>
      <c r="M94" s="29">
        <f>[1]Reģistrs!AO94</f>
        <v>0</v>
      </c>
      <c r="N94" s="29">
        <f>[1]Reģistrs!AQ94</f>
        <v>0</v>
      </c>
      <c r="O94" s="28">
        <f t="shared" si="14"/>
        <v>34</v>
      </c>
      <c r="P94" s="26">
        <f>[1]Reģistrs!L94</f>
        <v>56693.015999999989</v>
      </c>
      <c r="Q94" s="27">
        <f>[1]Reģistrs!M94</f>
        <v>11.081457000000002</v>
      </c>
      <c r="R94" s="20">
        <f>[1]Reģistrs!N94</f>
        <v>0</v>
      </c>
      <c r="S94" s="26" t="str">
        <f t="shared" si="15"/>
        <v>Atbilst</v>
      </c>
      <c r="T94" s="21" t="str">
        <f t="shared" si="16"/>
        <v>Atbilst</v>
      </c>
      <c r="U94" s="21" t="str">
        <f t="shared" si="17"/>
        <v>Atbilst</v>
      </c>
      <c r="V94" s="25">
        <f t="shared" si="18"/>
        <v>1.236924844499365</v>
      </c>
      <c r="W94" s="24">
        <f>[1]Reģistrs!J94</f>
        <v>70125</v>
      </c>
      <c r="X94" s="23"/>
      <c r="Y94" s="22">
        <f t="shared" si="19"/>
        <v>19760439.882735003</v>
      </c>
      <c r="Z94" s="21">
        <f t="shared" si="20"/>
        <v>18688205.530565001</v>
      </c>
      <c r="AA94" s="21">
        <f t="shared" si="21"/>
        <v>4152.8868395502359</v>
      </c>
      <c r="AB94" s="20">
        <f t="shared" si="22"/>
        <v>1.1571800000000001</v>
      </c>
      <c r="AR94" s="1" t="b">
        <f>C94=[1]Reģistrs!D94</f>
        <v>1</v>
      </c>
    </row>
    <row r="95" spans="1:46" ht="25.5" customHeight="1" x14ac:dyDescent="0.2">
      <c r="A95" s="36">
        <f t="shared" si="13"/>
        <v>90</v>
      </c>
      <c r="B95" s="35" t="str">
        <f>[1]Reģistrs!C95</f>
        <v>Kārsavas novada pašvaldība</v>
      </c>
      <c r="C95" s="34" t="str">
        <f>[1]Reģistrs!D95</f>
        <v>Energoefektivitātes paaugstināšana Kārsavas pirmskolas izglītības iestādē</v>
      </c>
      <c r="D95" s="33" t="str">
        <f>[1]Reģistrs!Z95</f>
        <v>Jā</v>
      </c>
      <c r="E95" s="32" t="str">
        <f>[1]Reģistrs!AA95</f>
        <v>Jā</v>
      </c>
      <c r="F95" s="32" t="str">
        <f>[1]Reģistrs!AB95</f>
        <v>Jā</v>
      </c>
      <c r="G95" s="31" t="str">
        <f>[1]Reģistrs!AC95</f>
        <v>Jā</v>
      </c>
      <c r="H95" s="30">
        <f>[1]Reģistrs!AE95</f>
        <v>10</v>
      </c>
      <c r="I95" s="29">
        <f>[1]Reģistrs!AG95</f>
        <v>8</v>
      </c>
      <c r="J95" s="29">
        <f>[1]Reģistrs!AI95</f>
        <v>6</v>
      </c>
      <c r="K95" s="29">
        <f>[1]Reģistrs!AK95</f>
        <v>10</v>
      </c>
      <c r="L95" s="29">
        <f>[1]Reģistrs!AM95</f>
        <v>0</v>
      </c>
      <c r="M95" s="29">
        <f>[1]Reģistrs!AO95</f>
        <v>0</v>
      </c>
      <c r="N95" s="29">
        <f>[1]Reģistrs!AQ95</f>
        <v>0</v>
      </c>
      <c r="O95" s="28">
        <f t="shared" si="14"/>
        <v>34</v>
      </c>
      <c r="P95" s="26">
        <f>[1]Reģistrs!L95</f>
        <v>111310.992</v>
      </c>
      <c r="Q95" s="27">
        <f>[1]Reģistrs!M95</f>
        <v>22.608665999999999</v>
      </c>
      <c r="R95" s="20">
        <f>[1]Reģistrs!N95</f>
        <v>0</v>
      </c>
      <c r="S95" s="26" t="str">
        <f t="shared" si="15"/>
        <v>Atbilst</v>
      </c>
      <c r="T95" s="21" t="str">
        <f t="shared" si="16"/>
        <v>Atbilst</v>
      </c>
      <c r="U95" s="21" t="str">
        <f t="shared" si="17"/>
        <v>Atbilst</v>
      </c>
      <c r="V95" s="25">
        <f t="shared" si="18"/>
        <v>1.284688937099761</v>
      </c>
      <c r="W95" s="24">
        <f>[1]Reģistrs!J95</f>
        <v>143000</v>
      </c>
      <c r="X95" s="23"/>
      <c r="Y95" s="22">
        <f t="shared" si="19"/>
        <v>19903439.882735003</v>
      </c>
      <c r="Z95" s="21">
        <f t="shared" si="20"/>
        <v>18799516.522565</v>
      </c>
      <c r="AA95" s="21">
        <f t="shared" si="21"/>
        <v>4175.495505550236</v>
      </c>
      <c r="AB95" s="20">
        <f t="shared" si="22"/>
        <v>1.1571800000000001</v>
      </c>
      <c r="AR95" s="1" t="b">
        <f>C95=[1]Reģistrs!D95</f>
        <v>1</v>
      </c>
    </row>
    <row r="96" spans="1:46" s="37" customFormat="1" ht="25.5" customHeight="1" x14ac:dyDescent="0.2">
      <c r="A96" s="36">
        <f t="shared" si="13"/>
        <v>91</v>
      </c>
      <c r="B96" s="35" t="str">
        <f>[1]Reģistrs!C96</f>
        <v>Skrīveru novada pašvaldība</v>
      </c>
      <c r="C96" s="34" t="str">
        <f>[1]Reģistrs!D96</f>
        <v>Skrīveru novada kultūras centra ēkas energoefektivitātes paaugstināšana</v>
      </c>
      <c r="D96" s="33" t="str">
        <f>[1]Reģistrs!Z96</f>
        <v>Jā</v>
      </c>
      <c r="E96" s="32" t="str">
        <f>[1]Reģistrs!AA96</f>
        <v>Jā</v>
      </c>
      <c r="F96" s="32" t="str">
        <f>[1]Reģistrs!AB96</f>
        <v>Jā</v>
      </c>
      <c r="G96" s="31" t="str">
        <f>[1]Reģistrs!AC96</f>
        <v>Jā</v>
      </c>
      <c r="H96" s="30">
        <f>[1]Reģistrs!AE96</f>
        <v>10</v>
      </c>
      <c r="I96" s="29">
        <f>[1]Reģistrs!AG96</f>
        <v>8</v>
      </c>
      <c r="J96" s="29">
        <f>[1]Reģistrs!AI96</f>
        <v>6</v>
      </c>
      <c r="K96" s="29">
        <f>[1]Reģistrs!AK96</f>
        <v>10</v>
      </c>
      <c r="L96" s="29">
        <f>[1]Reģistrs!AM96</f>
        <v>0</v>
      </c>
      <c r="M96" s="29">
        <f>[1]Reģistrs!AO96</f>
        <v>0</v>
      </c>
      <c r="N96" s="29">
        <f>[1]Reģistrs!AQ96</f>
        <v>0</v>
      </c>
      <c r="O96" s="28">
        <f t="shared" si="14"/>
        <v>34</v>
      </c>
      <c r="P96" s="26">
        <f>[1]Reģistrs!L96</f>
        <v>195516.09999999995</v>
      </c>
      <c r="Q96" s="27">
        <f>[1]Reģistrs!M96</f>
        <v>39.692249999999994</v>
      </c>
      <c r="R96" s="20">
        <f>[1]Reģistrs!N96</f>
        <v>0</v>
      </c>
      <c r="S96" s="26" t="str">
        <f t="shared" si="15"/>
        <v>Atbilst</v>
      </c>
      <c r="T96" s="21" t="str">
        <f t="shared" si="16"/>
        <v>Atbilst</v>
      </c>
      <c r="U96" s="21" t="str">
        <f t="shared" si="17"/>
        <v>Atbilst</v>
      </c>
      <c r="V96" s="25">
        <f t="shared" si="18"/>
        <v>1.288896413134264</v>
      </c>
      <c r="W96" s="24">
        <f>[1]Reģistrs!J96</f>
        <v>252000</v>
      </c>
      <c r="X96" s="23"/>
      <c r="Y96" s="22">
        <f t="shared" si="19"/>
        <v>20155439.882735003</v>
      </c>
      <c r="Z96" s="21">
        <f t="shared" si="20"/>
        <v>18995032.622565001</v>
      </c>
      <c r="AA96" s="21">
        <f t="shared" si="21"/>
        <v>4215.187755550236</v>
      </c>
      <c r="AB96" s="20">
        <f t="shared" si="22"/>
        <v>1.1571800000000001</v>
      </c>
      <c r="AR96" s="1" t="b">
        <f>C96=[1]Reģistrs!D96</f>
        <v>1</v>
      </c>
      <c r="AT96" s="1"/>
    </row>
    <row r="97" spans="1:44" ht="25.5" customHeight="1" x14ac:dyDescent="0.2">
      <c r="A97" s="36">
        <f t="shared" si="13"/>
        <v>92</v>
      </c>
      <c r="B97" s="35" t="str">
        <f>[1]Reģistrs!C97</f>
        <v>Ilūkstes novada pašvaldība</v>
      </c>
      <c r="C97" s="34" t="str">
        <f>[1]Reģistrs!D97</f>
        <v xml:space="preserve">Kompleksi risinājumi energoefektivitātes paaugstināšanai Subates kultūras namā </v>
      </c>
      <c r="D97" s="33" t="str">
        <f>[1]Reģistrs!Z97</f>
        <v>Jā</v>
      </c>
      <c r="E97" s="32" t="str">
        <f>[1]Reģistrs!AA97</f>
        <v>Jā</v>
      </c>
      <c r="F97" s="32" t="str">
        <f>[1]Reģistrs!AB97</f>
        <v>Jā</v>
      </c>
      <c r="G97" s="31" t="str">
        <f>[1]Reģistrs!AC97</f>
        <v>Jā</v>
      </c>
      <c r="H97" s="30">
        <f>[1]Reģistrs!AE97</f>
        <v>8</v>
      </c>
      <c r="I97" s="29">
        <f>[1]Reģistrs!AG97</f>
        <v>6</v>
      </c>
      <c r="J97" s="29">
        <f>[1]Reģistrs!AI97</f>
        <v>10</v>
      </c>
      <c r="K97" s="29">
        <f>[1]Reģistrs!AK97</f>
        <v>10</v>
      </c>
      <c r="L97" s="29">
        <f>[1]Reģistrs!AM97</f>
        <v>0</v>
      </c>
      <c r="M97" s="29">
        <f>[1]Reģistrs!AO97</f>
        <v>0</v>
      </c>
      <c r="N97" s="29">
        <f>[1]Reģistrs!AQ97</f>
        <v>0</v>
      </c>
      <c r="O97" s="28">
        <f t="shared" si="14"/>
        <v>34</v>
      </c>
      <c r="P97" s="26">
        <f>[1]Reģistrs!L97</f>
        <v>97819.23</v>
      </c>
      <c r="Q97" s="27">
        <f>[1]Reģistrs!M97</f>
        <v>19.83877</v>
      </c>
      <c r="R97" s="20">
        <f>[1]Reģistrs!N97</f>
        <v>0</v>
      </c>
      <c r="S97" s="26" t="str">
        <f t="shared" si="15"/>
        <v>Atbilst</v>
      </c>
      <c r="T97" s="21" t="str">
        <f t="shared" si="16"/>
        <v>Atbilst</v>
      </c>
      <c r="U97" s="21" t="str">
        <f t="shared" si="17"/>
        <v>Atbilst</v>
      </c>
      <c r="V97" s="25">
        <f t="shared" si="18"/>
        <v>1.4433444221550302</v>
      </c>
      <c r="W97" s="24">
        <f>[1]Reģistrs!J97</f>
        <v>141186.84</v>
      </c>
      <c r="X97" s="23"/>
      <c r="Y97" s="22">
        <f t="shared" si="19"/>
        <v>20296626.722735003</v>
      </c>
      <c r="Z97" s="21">
        <f t="shared" si="20"/>
        <v>19092851.852565002</v>
      </c>
      <c r="AA97" s="21">
        <f t="shared" si="21"/>
        <v>4235.0265255502363</v>
      </c>
      <c r="AB97" s="20">
        <f t="shared" si="22"/>
        <v>1.1571800000000001</v>
      </c>
      <c r="AR97" s="1" t="b">
        <f>C97=[1]Reģistrs!D97</f>
        <v>1</v>
      </c>
    </row>
    <row r="98" spans="1:44" ht="25.5" customHeight="1" x14ac:dyDescent="0.2">
      <c r="A98" s="36">
        <f t="shared" si="13"/>
        <v>93</v>
      </c>
      <c r="B98" s="35" t="str">
        <f>[1]Reģistrs!C98</f>
        <v>Līgatnes novada pašvaldība</v>
      </c>
      <c r="C98" s="34" t="str">
        <f>[1]Reģistrs!D98</f>
        <v>Līgatnes novada mākslas skolas energoefektivitātes paaugstināšana</v>
      </c>
      <c r="D98" s="33" t="str">
        <f>[1]Reģistrs!Z98</f>
        <v>Jā</v>
      </c>
      <c r="E98" s="32" t="str">
        <f>[1]Reģistrs!AA98</f>
        <v>Jā</v>
      </c>
      <c r="F98" s="32" t="str">
        <f>[1]Reģistrs!AB98</f>
        <v>Jā</v>
      </c>
      <c r="G98" s="31" t="str">
        <f>[1]Reģistrs!AC98</f>
        <v>Jā</v>
      </c>
      <c r="H98" s="30">
        <f>[1]Reģistrs!AE98</f>
        <v>8</v>
      </c>
      <c r="I98" s="29">
        <f>[1]Reģistrs!AG98</f>
        <v>8</v>
      </c>
      <c r="J98" s="29">
        <f>[1]Reģistrs!AI98</f>
        <v>8</v>
      </c>
      <c r="K98" s="29">
        <f>[1]Reģistrs!AK98</f>
        <v>10</v>
      </c>
      <c r="L98" s="29">
        <f>[1]Reģistrs!AM98</f>
        <v>0</v>
      </c>
      <c r="M98" s="29">
        <f>[1]Reģistrs!AO98</f>
        <v>0</v>
      </c>
      <c r="N98" s="29">
        <f>[1]Reģistrs!AQ98</f>
        <v>0</v>
      </c>
      <c r="O98" s="28">
        <f t="shared" si="14"/>
        <v>34</v>
      </c>
      <c r="P98" s="26">
        <f>[1]Reģistrs!L98</f>
        <v>52655.205000000002</v>
      </c>
      <c r="Q98" s="27">
        <f>[1]Reģistrs!M98</f>
        <v>13.530725</v>
      </c>
      <c r="R98" s="20">
        <f>[1]Reģistrs!N98</f>
        <v>0</v>
      </c>
      <c r="S98" s="26" t="str">
        <f t="shared" si="15"/>
        <v>Atbilst</v>
      </c>
      <c r="T98" s="21" t="str">
        <f t="shared" si="16"/>
        <v>Atbilst</v>
      </c>
      <c r="U98" s="21" t="str">
        <f t="shared" si="17"/>
        <v>Atbilst</v>
      </c>
      <c r="V98" s="25">
        <f t="shared" si="18"/>
        <v>1.4560763745958258</v>
      </c>
      <c r="W98" s="24">
        <f>[1]Reģistrs!J98</f>
        <v>76670</v>
      </c>
      <c r="X98" s="23"/>
      <c r="Y98" s="22">
        <f t="shared" si="19"/>
        <v>20373296.722735003</v>
      </c>
      <c r="Z98" s="21">
        <f t="shared" si="20"/>
        <v>19145507.057565</v>
      </c>
      <c r="AA98" s="21">
        <f t="shared" si="21"/>
        <v>4248.5572505502359</v>
      </c>
      <c r="AB98" s="20">
        <f t="shared" si="22"/>
        <v>1.1571800000000001</v>
      </c>
      <c r="AR98" s="1" t="b">
        <f>C98=[1]Reģistrs!D98</f>
        <v>1</v>
      </c>
    </row>
    <row r="99" spans="1:44" ht="25.5" customHeight="1" x14ac:dyDescent="0.2">
      <c r="A99" s="36">
        <f t="shared" si="13"/>
        <v>94</v>
      </c>
      <c r="B99" s="35" t="str">
        <f>[1]Reģistrs!C99</f>
        <v>Saldus novada pašvaldība</v>
      </c>
      <c r="C99" s="34" t="str">
        <f>[1]Reģistrs!D99</f>
        <v>Saldus peldbaseina ēkas energoefektivitātes paaugstināšana</v>
      </c>
      <c r="D99" s="33" t="str">
        <f>[1]Reģistrs!Z99</f>
        <v>Jā</v>
      </c>
      <c r="E99" s="32" t="str">
        <f>[1]Reģistrs!AA99</f>
        <v>Jā</v>
      </c>
      <c r="F99" s="32" t="str">
        <f>[1]Reģistrs!AB99</f>
        <v>Jā</v>
      </c>
      <c r="G99" s="31" t="str">
        <f>[1]Reģistrs!AC99</f>
        <v>Jā</v>
      </c>
      <c r="H99" s="30">
        <f>[1]Reģistrs!AE99</f>
        <v>6</v>
      </c>
      <c r="I99" s="29">
        <f>[1]Reģistrs!AG99</f>
        <v>8</v>
      </c>
      <c r="J99" s="29">
        <f>[1]Reģistrs!AI99</f>
        <v>4</v>
      </c>
      <c r="K99" s="29">
        <f>[1]Reģistrs!AK99</f>
        <v>6</v>
      </c>
      <c r="L99" s="29">
        <f>[1]Reģistrs!AM99</f>
        <v>0</v>
      </c>
      <c r="M99" s="29">
        <f>[1]Reģistrs!AO99</f>
        <v>0</v>
      </c>
      <c r="N99" s="29">
        <f>[1]Reģistrs!AQ99</f>
        <v>10</v>
      </c>
      <c r="O99" s="28">
        <f t="shared" si="14"/>
        <v>34</v>
      </c>
      <c r="P99" s="26">
        <f>[1]Reģistrs!L99</f>
        <v>293055.97100000008</v>
      </c>
      <c r="Q99" s="27">
        <f>[1]Reģistrs!M99</f>
        <v>77.924132</v>
      </c>
      <c r="R99" s="20">
        <f>[1]Reģistrs!N99</f>
        <v>0</v>
      </c>
      <c r="S99" s="26" t="str">
        <f t="shared" si="15"/>
        <v>Atbilst</v>
      </c>
      <c r="T99" s="21" t="str">
        <f t="shared" si="16"/>
        <v>Atbilst</v>
      </c>
      <c r="U99" s="21" t="str">
        <f t="shared" si="17"/>
        <v>Atbilst</v>
      </c>
      <c r="V99" s="25">
        <f t="shared" si="18"/>
        <v>1.6400211821652317</v>
      </c>
      <c r="W99" s="24">
        <f>[1]Reģistrs!J99</f>
        <v>480618</v>
      </c>
      <c r="X99" s="23"/>
      <c r="Y99" s="22">
        <f t="shared" si="19"/>
        <v>20853914.722735003</v>
      </c>
      <c r="Z99" s="21">
        <f t="shared" si="20"/>
        <v>19438563.028565001</v>
      </c>
      <c r="AA99" s="21">
        <f t="shared" si="21"/>
        <v>4326.481382550236</v>
      </c>
      <c r="AB99" s="20">
        <f t="shared" si="22"/>
        <v>1.1571800000000001</v>
      </c>
      <c r="AR99" s="1" t="b">
        <f>C99=[1]Reģistrs!D99</f>
        <v>1</v>
      </c>
    </row>
    <row r="100" spans="1:44" ht="25.5" customHeight="1" x14ac:dyDescent="0.2">
      <c r="A100" s="36">
        <f t="shared" si="13"/>
        <v>95</v>
      </c>
      <c r="B100" s="35" t="str">
        <f>[1]Reģistrs!C100</f>
        <v>Iecavas novada pašvaldība</v>
      </c>
      <c r="C100" s="34" t="str">
        <f>[1]Reģistrs!D100</f>
        <v>Energoefektivitātes pasākumi pašvaldibas  Iecavas Internātpamatskolas internāta ēkā</v>
      </c>
      <c r="D100" s="33" t="str">
        <f>[1]Reģistrs!Z100</f>
        <v>Jā</v>
      </c>
      <c r="E100" s="32" t="str">
        <f>[1]Reģistrs!AA100</f>
        <v>Jā</v>
      </c>
      <c r="F100" s="32" t="str">
        <f>[1]Reģistrs!AB100</f>
        <v>Jā</v>
      </c>
      <c r="G100" s="31" t="str">
        <f>[1]Reģistrs!AC100</f>
        <v>Jā</v>
      </c>
      <c r="H100" s="30">
        <f>[1]Reģistrs!AE100</f>
        <v>10</v>
      </c>
      <c r="I100" s="29">
        <f>[1]Reģistrs!AG100</f>
        <v>10</v>
      </c>
      <c r="J100" s="29">
        <f>[1]Reģistrs!AI100</f>
        <v>2</v>
      </c>
      <c r="K100" s="29">
        <f>[1]Reģistrs!AK100</f>
        <v>3</v>
      </c>
      <c r="L100" s="29">
        <f>[1]Reģistrs!AM100</f>
        <v>0</v>
      </c>
      <c r="M100" s="29">
        <f>[1]Reģistrs!AO100</f>
        <v>3</v>
      </c>
      <c r="N100" s="29">
        <f>[1]Reģistrs!AQ100</f>
        <v>5</v>
      </c>
      <c r="O100" s="28">
        <f t="shared" si="14"/>
        <v>33</v>
      </c>
      <c r="P100" s="26">
        <f>[1]Reģistrs!L100</f>
        <v>156095.204</v>
      </c>
      <c r="Q100" s="27">
        <f>[1]Reģistrs!M100</f>
        <v>37.446598999999992</v>
      </c>
      <c r="R100" s="20">
        <f>[1]Reģistrs!N100</f>
        <v>6.0000000000000001E-3</v>
      </c>
      <c r="S100" s="26" t="str">
        <f t="shared" si="15"/>
        <v>Atbilst</v>
      </c>
      <c r="T100" s="21" t="str">
        <f t="shared" si="16"/>
        <v>Atbilst</v>
      </c>
      <c r="U100" s="21" t="str">
        <f t="shared" si="17"/>
        <v>Atbilst</v>
      </c>
      <c r="V100" s="25">
        <f t="shared" si="18"/>
        <v>1.1003703227166415</v>
      </c>
      <c r="W100" s="24">
        <f>[1]Reģistrs!J100</f>
        <v>171762.53</v>
      </c>
      <c r="X100" s="23"/>
      <c r="Y100" s="22">
        <f t="shared" si="19"/>
        <v>21025677.252735004</v>
      </c>
      <c r="Z100" s="21">
        <f t="shared" si="20"/>
        <v>19594658.232565001</v>
      </c>
      <c r="AA100" s="21">
        <f t="shared" si="21"/>
        <v>4363.9279815502359</v>
      </c>
      <c r="AB100" s="20">
        <f t="shared" si="22"/>
        <v>1.1631800000000001</v>
      </c>
      <c r="AR100" s="1" t="b">
        <f>C100=[1]Reģistrs!D100</f>
        <v>1</v>
      </c>
    </row>
    <row r="101" spans="1:44" ht="25.5" customHeight="1" x14ac:dyDescent="0.2">
      <c r="A101" s="36">
        <f t="shared" si="13"/>
        <v>96</v>
      </c>
      <c r="B101" s="35" t="str">
        <f>[1]Reģistrs!C101</f>
        <v>Brocēnu novada pašvaldība</v>
      </c>
      <c r="C101" s="34" t="str">
        <f>[1]Reģistrs!D101</f>
        <v>Energoefektivitātes paaugstināšana Brocēnu novada pašvaldības PII "Varavīksne"</v>
      </c>
      <c r="D101" s="33" t="str">
        <f>[1]Reģistrs!Z101</f>
        <v>Jā</v>
      </c>
      <c r="E101" s="32" t="str">
        <f>[1]Reģistrs!AA101</f>
        <v>Jā</v>
      </c>
      <c r="F101" s="32" t="str">
        <f>[1]Reģistrs!AB101</f>
        <v>Jā</v>
      </c>
      <c r="G101" s="31" t="str">
        <f>[1]Reģistrs!AC101</f>
        <v>Jā</v>
      </c>
      <c r="H101" s="30">
        <f>[1]Reģistrs!AE101</f>
        <v>10</v>
      </c>
      <c r="I101" s="29">
        <f>[1]Reģistrs!AG101</f>
        <v>6</v>
      </c>
      <c r="J101" s="29">
        <f>[1]Reģistrs!AI101</f>
        <v>4</v>
      </c>
      <c r="K101" s="29">
        <f>[1]Reģistrs!AK101</f>
        <v>3</v>
      </c>
      <c r="L101" s="29">
        <f>[1]Reģistrs!AM101</f>
        <v>0</v>
      </c>
      <c r="M101" s="29">
        <f>[1]Reģistrs!AO101</f>
        <v>0</v>
      </c>
      <c r="N101" s="29">
        <f>[1]Reģistrs!AQ101</f>
        <v>10</v>
      </c>
      <c r="O101" s="28">
        <f t="shared" si="14"/>
        <v>33</v>
      </c>
      <c r="P101" s="26">
        <f>[1]Reģistrs!L101</f>
        <v>76597.179999999993</v>
      </c>
      <c r="Q101" s="27">
        <f>[1]Reģistrs!M101</f>
        <v>13.725050000000001</v>
      </c>
      <c r="R101" s="20">
        <f>[1]Reģistrs!N101</f>
        <v>0</v>
      </c>
      <c r="S101" s="26" t="str">
        <f t="shared" si="15"/>
        <v>Atbilst</v>
      </c>
      <c r="T101" s="21" t="str">
        <f t="shared" si="16"/>
        <v>Atbilst</v>
      </c>
      <c r="U101" s="21" t="str">
        <f t="shared" si="17"/>
        <v>Atbilst</v>
      </c>
      <c r="V101" s="25">
        <f t="shared" si="18"/>
        <v>1.3003089669880799</v>
      </c>
      <c r="W101" s="24">
        <f>[1]Reģistrs!J101</f>
        <v>99600</v>
      </c>
      <c r="X101" s="23"/>
      <c r="Y101" s="22">
        <f t="shared" si="19"/>
        <v>21125277.252735004</v>
      </c>
      <c r="Z101" s="21">
        <f t="shared" si="20"/>
        <v>19671255.412565</v>
      </c>
      <c r="AA101" s="21">
        <f t="shared" si="21"/>
        <v>4377.6530315502359</v>
      </c>
      <c r="AB101" s="20">
        <f t="shared" si="22"/>
        <v>1.1631800000000001</v>
      </c>
      <c r="AR101" s="1" t="b">
        <f>C101=[1]Reģistrs!D101</f>
        <v>1</v>
      </c>
    </row>
    <row r="102" spans="1:44" ht="25.5" customHeight="1" x14ac:dyDescent="0.2">
      <c r="A102" s="36">
        <f t="shared" si="13"/>
        <v>97</v>
      </c>
      <c r="B102" s="35" t="str">
        <f>[1]Reģistrs!C102</f>
        <v>Ventspils novada pašvaldība</v>
      </c>
      <c r="C102" s="34" t="str">
        <f>[1]Reģistrs!D102</f>
        <v>Energoefektivitātes paaugstināšana Ventspils novada Ugāles vidusskolā</v>
      </c>
      <c r="D102" s="33" t="str">
        <f>[1]Reģistrs!Z102</f>
        <v>Jā</v>
      </c>
      <c r="E102" s="32" t="str">
        <f>[1]Reģistrs!AA102</f>
        <v>Jā</v>
      </c>
      <c r="F102" s="32" t="str">
        <f>[1]Reģistrs!AB102</f>
        <v>Jā</v>
      </c>
      <c r="G102" s="31" t="str">
        <f>[1]Reģistrs!AC102</f>
        <v>Jā</v>
      </c>
      <c r="H102" s="30">
        <f>[1]Reģistrs!AE102</f>
        <v>10</v>
      </c>
      <c r="I102" s="29">
        <f>[1]Reģistrs!AG102</f>
        <v>10</v>
      </c>
      <c r="J102" s="29">
        <f>[1]Reģistrs!AI102</f>
        <v>2</v>
      </c>
      <c r="K102" s="29">
        <f>[1]Reģistrs!AK102</f>
        <v>3</v>
      </c>
      <c r="L102" s="29">
        <f>[1]Reģistrs!AM102</f>
        <v>0</v>
      </c>
      <c r="M102" s="29">
        <f>[1]Reģistrs!AO102</f>
        <v>3</v>
      </c>
      <c r="N102" s="29">
        <f>[1]Reģistrs!AQ102</f>
        <v>5</v>
      </c>
      <c r="O102" s="28">
        <f t="shared" si="14"/>
        <v>33</v>
      </c>
      <c r="P102" s="26">
        <f>[1]Reģistrs!L102</f>
        <v>245813.94000000003</v>
      </c>
      <c r="Q102" s="27">
        <f>[1]Reģistrs!M102</f>
        <v>63.375486999999985</v>
      </c>
      <c r="R102" s="20">
        <f>[1]Reģistrs!N102</f>
        <v>0.01</v>
      </c>
      <c r="S102" s="26" t="str">
        <f t="shared" si="15"/>
        <v>Atbilst</v>
      </c>
      <c r="T102" s="21" t="str">
        <f t="shared" si="16"/>
        <v>Atbilst</v>
      </c>
      <c r="U102" s="21" t="str">
        <f t="shared" si="17"/>
        <v>Atbilst</v>
      </c>
      <c r="V102" s="25">
        <f t="shared" si="18"/>
        <v>1.3653065403857891</v>
      </c>
      <c r="W102" s="24">
        <f>[1]Reģistrs!J102</f>
        <v>335611.38</v>
      </c>
      <c r="X102" s="23"/>
      <c r="Y102" s="22">
        <f t="shared" si="19"/>
        <v>21460888.632735003</v>
      </c>
      <c r="Z102" s="21">
        <f t="shared" si="20"/>
        <v>19917069.352565002</v>
      </c>
      <c r="AA102" s="21">
        <f t="shared" si="21"/>
        <v>4441.0285185502362</v>
      </c>
      <c r="AB102" s="20">
        <f t="shared" si="22"/>
        <v>1.1731800000000001</v>
      </c>
      <c r="AR102" s="1" t="b">
        <f>C102=[1]Reģistrs!D102</f>
        <v>1</v>
      </c>
    </row>
    <row r="103" spans="1:44" ht="25.5" customHeight="1" x14ac:dyDescent="0.2">
      <c r="A103" s="36">
        <f t="shared" si="13"/>
        <v>98</v>
      </c>
      <c r="B103" s="35" t="str">
        <f>[1]Reģistrs!C103</f>
        <v>Jelgavas novada pašvaldība</v>
      </c>
      <c r="C103" s="34" t="str">
        <f>[1]Reģistrs!D103</f>
        <v>Energoefektivitātes paaugstināšana Jelgavas novada Bērnu un jauniešu izglītības un iniciatīvu centrā</v>
      </c>
      <c r="D103" s="33" t="str">
        <f>[1]Reģistrs!Z103</f>
        <v>Jā</v>
      </c>
      <c r="E103" s="32" t="str">
        <f>[1]Reģistrs!AA103</f>
        <v>Jā</v>
      </c>
      <c r="F103" s="32" t="str">
        <f>[1]Reģistrs!AB103</f>
        <v>Jā</v>
      </c>
      <c r="G103" s="31" t="str">
        <f>[1]Reģistrs!AC103</f>
        <v>Jā</v>
      </c>
      <c r="H103" s="30">
        <f>[1]Reģistrs!AE103</f>
        <v>8</v>
      </c>
      <c r="I103" s="29">
        <f>[1]Reģistrs!AG103</f>
        <v>8</v>
      </c>
      <c r="J103" s="29">
        <f>[1]Reģistrs!AI103</f>
        <v>6</v>
      </c>
      <c r="K103" s="29">
        <f>[1]Reģistrs!AK103</f>
        <v>3</v>
      </c>
      <c r="L103" s="29">
        <f>[1]Reģistrs!AM103</f>
        <v>0</v>
      </c>
      <c r="M103" s="29">
        <f>[1]Reģistrs!AO103</f>
        <v>3</v>
      </c>
      <c r="N103" s="29">
        <f>[1]Reģistrs!AQ103</f>
        <v>5</v>
      </c>
      <c r="O103" s="28">
        <f t="shared" si="14"/>
        <v>33</v>
      </c>
      <c r="P103" s="26">
        <f>[1]Reģistrs!L103</f>
        <v>93119.371200000009</v>
      </c>
      <c r="Q103" s="27">
        <f>[1]Reģistrs!M103</f>
        <v>21.0813296</v>
      </c>
      <c r="R103" s="20">
        <f>[1]Reģistrs!N103</f>
        <v>0.1</v>
      </c>
      <c r="S103" s="26" t="str">
        <f t="shared" si="15"/>
        <v>Atbilst</v>
      </c>
      <c r="T103" s="21" t="str">
        <f t="shared" si="16"/>
        <v>Atbilst</v>
      </c>
      <c r="U103" s="21" t="str">
        <f t="shared" si="17"/>
        <v>Atbilst</v>
      </c>
      <c r="V103" s="25">
        <f t="shared" si="18"/>
        <v>1.3960575369520964</v>
      </c>
      <c r="W103" s="24">
        <f>[1]Reģistrs!J103</f>
        <v>130000</v>
      </c>
      <c r="X103" s="23"/>
      <c r="Y103" s="22">
        <f t="shared" si="19"/>
        <v>21590888.632735003</v>
      </c>
      <c r="Z103" s="21">
        <f t="shared" si="20"/>
        <v>20010188.723765001</v>
      </c>
      <c r="AA103" s="21">
        <f t="shared" si="21"/>
        <v>4462.1098481502358</v>
      </c>
      <c r="AB103" s="20">
        <f t="shared" si="22"/>
        <v>1.2731800000000002</v>
      </c>
      <c r="AR103" s="1" t="b">
        <f>C103=[1]Reģistrs!D103</f>
        <v>1</v>
      </c>
    </row>
    <row r="104" spans="1:44" ht="25.5" customHeight="1" x14ac:dyDescent="0.2">
      <c r="A104" s="36">
        <f t="shared" si="13"/>
        <v>99</v>
      </c>
      <c r="B104" s="35" t="str">
        <f>[1]Reģistrs!C104</f>
        <v>Pāvilostas novada pašvaldība</v>
      </c>
      <c r="C104" s="34" t="str">
        <f>[1]Reģistrs!D104</f>
        <v>Energoefektivitātes paaugstināšana Pāvilostas novada Vērgales sporta hallei</v>
      </c>
      <c r="D104" s="33" t="str">
        <f>[1]Reģistrs!Z104</f>
        <v>Jā</v>
      </c>
      <c r="E104" s="32" t="str">
        <f>[1]Reģistrs!AA104</f>
        <v>Jā</v>
      </c>
      <c r="F104" s="32" t="str">
        <f>[1]Reģistrs!AB104</f>
        <v>Jā</v>
      </c>
      <c r="G104" s="31" t="str">
        <f>[1]Reģistrs!AC104</f>
        <v>Jā</v>
      </c>
      <c r="H104" s="30">
        <f>[1]Reģistrs!AE104</f>
        <v>10</v>
      </c>
      <c r="I104" s="29">
        <f>[1]Reģistrs!AG104</f>
        <v>8</v>
      </c>
      <c r="J104" s="29">
        <f>[1]Reģistrs!AI104</f>
        <v>4</v>
      </c>
      <c r="K104" s="29">
        <f>[1]Reģistrs!AK104</f>
        <v>10</v>
      </c>
      <c r="L104" s="29">
        <f>[1]Reģistrs!AM104</f>
        <v>0</v>
      </c>
      <c r="M104" s="29">
        <f>[1]Reģistrs!AO104</f>
        <v>0</v>
      </c>
      <c r="N104" s="29">
        <f>[1]Reģistrs!AQ104</f>
        <v>0</v>
      </c>
      <c r="O104" s="28">
        <f t="shared" si="14"/>
        <v>32</v>
      </c>
      <c r="P104" s="26">
        <f>[1]Reģistrs!L104</f>
        <v>165627.71800000002</v>
      </c>
      <c r="Q104" s="27">
        <f>[1]Reģistrs!M104</f>
        <v>12.035</v>
      </c>
      <c r="R104" s="20">
        <f>[1]Reģistrs!N104</f>
        <v>0</v>
      </c>
      <c r="S104" s="26" t="str">
        <f t="shared" si="15"/>
        <v>Atbilst</v>
      </c>
      <c r="T104" s="21" t="str">
        <f t="shared" si="16"/>
        <v>Atbilst</v>
      </c>
      <c r="U104" s="21" t="str">
        <f t="shared" si="17"/>
        <v>Atbilst</v>
      </c>
      <c r="V104" s="25">
        <f t="shared" si="18"/>
        <v>0.44954432083644352</v>
      </c>
      <c r="W104" s="24">
        <f>[1]Reģistrs!J104</f>
        <v>74457</v>
      </c>
      <c r="X104" s="23"/>
      <c r="Y104" s="22">
        <f t="shared" si="19"/>
        <v>21665345.632735003</v>
      </c>
      <c r="Z104" s="21">
        <f t="shared" si="20"/>
        <v>20175816.441764999</v>
      </c>
      <c r="AA104" s="21">
        <f t="shared" si="21"/>
        <v>4474.1448481502357</v>
      </c>
      <c r="AB104" s="20">
        <f t="shared" si="22"/>
        <v>1.2731800000000002</v>
      </c>
      <c r="AR104" s="1" t="b">
        <f>C104=[1]Reģistrs!D104</f>
        <v>1</v>
      </c>
    </row>
    <row r="105" spans="1:44" ht="25.5" customHeight="1" x14ac:dyDescent="0.2">
      <c r="A105" s="36">
        <f t="shared" si="13"/>
        <v>100</v>
      </c>
      <c r="B105" s="35" t="str">
        <f>[1]Reģistrs!C105</f>
        <v>Dobeles novada pašvaldība</v>
      </c>
      <c r="C105" s="34" t="str">
        <f>[1]Reģistrs!D105</f>
        <v>Dobeles novada pašvaldības administratīvās ēkas energoefektivitātes uzlabošana</v>
      </c>
      <c r="D105" s="33" t="str">
        <f>[1]Reģistrs!Z105</f>
        <v>Jā</v>
      </c>
      <c r="E105" s="32" t="str">
        <f>[1]Reģistrs!AA105</f>
        <v>Jā</v>
      </c>
      <c r="F105" s="32" t="str">
        <f>[1]Reģistrs!AB105</f>
        <v>Jā</v>
      </c>
      <c r="G105" s="31" t="str">
        <f>[1]Reģistrs!AC105</f>
        <v>Jā</v>
      </c>
      <c r="H105" s="30">
        <f>[1]Reģistrs!AE105</f>
        <v>10</v>
      </c>
      <c r="I105" s="29">
        <f>[1]Reģistrs!AG105</f>
        <v>10</v>
      </c>
      <c r="J105" s="29">
        <f>[1]Reģistrs!AI105</f>
        <v>6</v>
      </c>
      <c r="K105" s="29">
        <f>[1]Reģistrs!AK105</f>
        <v>3</v>
      </c>
      <c r="L105" s="29">
        <f>[1]Reģistrs!AM105</f>
        <v>0</v>
      </c>
      <c r="M105" s="29">
        <f>[1]Reģistrs!AO105</f>
        <v>3</v>
      </c>
      <c r="N105" s="29">
        <f>[1]Reģistrs!AQ105</f>
        <v>0</v>
      </c>
      <c r="O105" s="28">
        <f t="shared" si="14"/>
        <v>32</v>
      </c>
      <c r="P105" s="26">
        <f>[1]Reģistrs!L105</f>
        <v>240714.12299999996</v>
      </c>
      <c r="Q105" s="27">
        <f>[1]Reģistrs!M105</f>
        <v>42.731208000000009</v>
      </c>
      <c r="R105" s="20">
        <f>[1]Reģistrs!N105</f>
        <v>0.01</v>
      </c>
      <c r="S105" s="26" t="str">
        <f t="shared" si="15"/>
        <v>Atbilst</v>
      </c>
      <c r="T105" s="21" t="str">
        <f t="shared" si="16"/>
        <v>Atbilst</v>
      </c>
      <c r="U105" s="21" t="str">
        <f t="shared" si="17"/>
        <v>Atbilst</v>
      </c>
      <c r="V105" s="25">
        <f t="shared" si="18"/>
        <v>0.76854651357535853</v>
      </c>
      <c r="W105" s="24">
        <f>[1]Reģistrs!J105</f>
        <v>185000</v>
      </c>
      <c r="X105" s="23"/>
      <c r="Y105" s="22">
        <f t="shared" si="19"/>
        <v>21850345.632735003</v>
      </c>
      <c r="Z105" s="21">
        <f t="shared" si="20"/>
        <v>20416530.564764999</v>
      </c>
      <c r="AA105" s="21">
        <f t="shared" si="21"/>
        <v>4516.8760561502359</v>
      </c>
      <c r="AB105" s="20">
        <f t="shared" si="22"/>
        <v>1.2831800000000002</v>
      </c>
      <c r="AR105" s="1" t="b">
        <f>C105=[1]Reģistrs!D105</f>
        <v>1</v>
      </c>
    </row>
    <row r="106" spans="1:44" ht="25.5" customHeight="1" x14ac:dyDescent="0.2">
      <c r="A106" s="36">
        <f t="shared" si="13"/>
        <v>101</v>
      </c>
      <c r="B106" s="35" t="str">
        <f>[1]Reģistrs!C106</f>
        <v>Balvu novada pašvaldība</v>
      </c>
      <c r="C106" s="34" t="str">
        <f>[1]Reģistrs!D106</f>
        <v>Samazināt primārās enerģijas patēriņu, sekmējot energoefektivitātes paaugstināšanu Balvu novada pašvaldības administrācijas ēkā</v>
      </c>
      <c r="D106" s="33" t="str">
        <f>[1]Reģistrs!Z106</f>
        <v>Jā</v>
      </c>
      <c r="E106" s="32" t="str">
        <f>[1]Reģistrs!AA106</f>
        <v>Jā</v>
      </c>
      <c r="F106" s="32" t="str">
        <f>[1]Reģistrs!AB106</f>
        <v>Jā</v>
      </c>
      <c r="G106" s="31" t="str">
        <f>[1]Reģistrs!AC106</f>
        <v>Jā</v>
      </c>
      <c r="H106" s="30">
        <f>[1]Reģistrs!AE106</f>
        <v>10</v>
      </c>
      <c r="I106" s="29">
        <f>[1]Reģistrs!AG106</f>
        <v>10</v>
      </c>
      <c r="J106" s="29">
        <f>[1]Reģistrs!AI106</f>
        <v>6</v>
      </c>
      <c r="K106" s="29">
        <f>[1]Reģistrs!AK106</f>
        <v>6</v>
      </c>
      <c r="L106" s="29">
        <f>[1]Reģistrs!AM106</f>
        <v>0</v>
      </c>
      <c r="M106" s="29">
        <f>[1]Reģistrs!AO106</f>
        <v>0</v>
      </c>
      <c r="N106" s="29">
        <f>[1]Reģistrs!AQ106</f>
        <v>0</v>
      </c>
      <c r="O106" s="28">
        <f t="shared" si="14"/>
        <v>32</v>
      </c>
      <c r="P106" s="26">
        <f>[1]Reģistrs!L106</f>
        <v>126506.12399999998</v>
      </c>
      <c r="Q106" s="27">
        <f>[1]Reģistrs!M106</f>
        <v>31.756219999999992</v>
      </c>
      <c r="R106" s="20">
        <f>[1]Reģistrs!N106</f>
        <v>0</v>
      </c>
      <c r="S106" s="26" t="str">
        <f t="shared" si="15"/>
        <v>Atbilst</v>
      </c>
      <c r="T106" s="21" t="str">
        <f t="shared" si="16"/>
        <v>Atbilst</v>
      </c>
      <c r="U106" s="21" t="str">
        <f t="shared" si="17"/>
        <v>Atbilst</v>
      </c>
      <c r="V106" s="25">
        <f t="shared" si="18"/>
        <v>0.96498213793982035</v>
      </c>
      <c r="W106" s="24">
        <f>[1]Reģistrs!J106</f>
        <v>122076.15</v>
      </c>
      <c r="X106" s="23"/>
      <c r="Y106" s="22">
        <f t="shared" si="19"/>
        <v>21972421.782735001</v>
      </c>
      <c r="Z106" s="21">
        <f t="shared" si="20"/>
        <v>20543036.688765001</v>
      </c>
      <c r="AA106" s="21">
        <f t="shared" si="21"/>
        <v>4548.6322761502361</v>
      </c>
      <c r="AB106" s="20">
        <f t="shared" si="22"/>
        <v>1.2831800000000002</v>
      </c>
      <c r="AR106" s="1" t="b">
        <f>C106=[1]Reģistrs!D106</f>
        <v>1</v>
      </c>
    </row>
    <row r="107" spans="1:44" ht="25.5" customHeight="1" x14ac:dyDescent="0.2">
      <c r="A107" s="36">
        <f t="shared" si="13"/>
        <v>102</v>
      </c>
      <c r="B107" s="35" t="str">
        <f>[1]Reģistrs!C107</f>
        <v>Tērvetes novada pašvaldība</v>
      </c>
      <c r="C107" s="34" t="str">
        <f>[1]Reģistrs!D107</f>
        <v>Tērvetes kultūras nama un domes administrācijas ēkas energoefektivitātes paaugstināšana</v>
      </c>
      <c r="D107" s="33" t="str">
        <f>[1]Reģistrs!Z107</f>
        <v>Jā</v>
      </c>
      <c r="E107" s="32" t="str">
        <f>[1]Reģistrs!AA107</f>
        <v>Jā</v>
      </c>
      <c r="F107" s="32" t="str">
        <f>[1]Reģistrs!AB107</f>
        <v>Jā</v>
      </c>
      <c r="G107" s="31" t="str">
        <f>[1]Reģistrs!AC107</f>
        <v>Jā</v>
      </c>
      <c r="H107" s="30">
        <f>[1]Reģistrs!AE107</f>
        <v>10</v>
      </c>
      <c r="I107" s="29">
        <f>[1]Reģistrs!AG107</f>
        <v>10</v>
      </c>
      <c r="J107" s="29">
        <f>[1]Reģistrs!AI107</f>
        <v>6</v>
      </c>
      <c r="K107" s="29">
        <f>[1]Reģistrs!AK107</f>
        <v>6</v>
      </c>
      <c r="L107" s="29">
        <f>[1]Reģistrs!AM107</f>
        <v>0</v>
      </c>
      <c r="M107" s="29">
        <f>[1]Reģistrs!AO107</f>
        <v>0</v>
      </c>
      <c r="N107" s="29">
        <f>[1]Reģistrs!AQ107</f>
        <v>0</v>
      </c>
      <c r="O107" s="28">
        <f t="shared" si="14"/>
        <v>32</v>
      </c>
      <c r="P107" s="26">
        <f>[1]Reģistrs!L107</f>
        <v>179376.75</v>
      </c>
      <c r="Q107" s="27">
        <f>[1]Reģistrs!M107</f>
        <v>47.687369999999994</v>
      </c>
      <c r="R107" s="20">
        <f>[1]Reģistrs!N107</f>
        <v>0</v>
      </c>
      <c r="S107" s="26" t="str">
        <f t="shared" si="15"/>
        <v>Atbilst</v>
      </c>
      <c r="T107" s="21" t="str">
        <f t="shared" si="16"/>
        <v>Atbilst</v>
      </c>
      <c r="U107" s="21" t="str">
        <f t="shared" si="17"/>
        <v>Atbilst</v>
      </c>
      <c r="V107" s="25">
        <f t="shared" si="18"/>
        <v>1.1068602815024802</v>
      </c>
      <c r="W107" s="24">
        <f>[1]Reģistrs!J107</f>
        <v>198545</v>
      </c>
      <c r="X107" s="23"/>
      <c r="Y107" s="22">
        <f t="shared" si="19"/>
        <v>22170966.782735001</v>
      </c>
      <c r="Z107" s="21">
        <f t="shared" si="20"/>
        <v>20722413.438765001</v>
      </c>
      <c r="AA107" s="21">
        <f t="shared" si="21"/>
        <v>4596.3196461502357</v>
      </c>
      <c r="AB107" s="20">
        <f t="shared" si="22"/>
        <v>1.2831800000000002</v>
      </c>
      <c r="AR107" s="1" t="b">
        <f>C107=[1]Reģistrs!D107</f>
        <v>1</v>
      </c>
    </row>
    <row r="108" spans="1:44" ht="25.5" customHeight="1" x14ac:dyDescent="0.2">
      <c r="A108" s="36">
        <f t="shared" si="13"/>
        <v>103</v>
      </c>
      <c r="B108" s="35" t="str">
        <f>[1]Reģistrs!C108</f>
        <v>Riebiņu novada pašvaldība</v>
      </c>
      <c r="C108" s="34" t="str">
        <f>[1]Reģistrs!D108</f>
        <v>Sociālās dzīvojamās mājas Skolas ielā 8, Stabulniekos, Stabulnieku pagastā, Riebiņu novadā energoefektivitātes paaugstināšanas pasākumi</v>
      </c>
      <c r="D108" s="33" t="str">
        <f>[1]Reģistrs!Z108</f>
        <v>Jā</v>
      </c>
      <c r="E108" s="32" t="str">
        <f>[1]Reģistrs!AA108</f>
        <v>Jā</v>
      </c>
      <c r="F108" s="32" t="str">
        <f>[1]Reģistrs!AB108</f>
        <v>Jā</v>
      </c>
      <c r="G108" s="31" t="str">
        <f>[1]Reģistrs!AC108</f>
        <v>Jā</v>
      </c>
      <c r="H108" s="30">
        <f>[1]Reģistrs!AE108</f>
        <v>10</v>
      </c>
      <c r="I108" s="29">
        <f>[1]Reģistrs!AG108</f>
        <v>8</v>
      </c>
      <c r="J108" s="29">
        <f>[1]Reģistrs!AI108</f>
        <v>4</v>
      </c>
      <c r="K108" s="29">
        <f>[1]Reģistrs!AK108</f>
        <v>10</v>
      </c>
      <c r="L108" s="29">
        <f>[1]Reģistrs!AM108</f>
        <v>0</v>
      </c>
      <c r="M108" s="29">
        <f>[1]Reģistrs!AO108</f>
        <v>0</v>
      </c>
      <c r="N108" s="29">
        <f>[1]Reģistrs!AQ108</f>
        <v>0</v>
      </c>
      <c r="O108" s="28">
        <f t="shared" si="14"/>
        <v>32</v>
      </c>
      <c r="P108" s="26">
        <f>[1]Reģistrs!L108</f>
        <v>168163.43700000003</v>
      </c>
      <c r="Q108" s="27">
        <f>[1]Reģistrs!M108</f>
        <v>32.345479999999988</v>
      </c>
      <c r="R108" s="20">
        <f>[1]Reģistrs!N108</f>
        <v>0</v>
      </c>
      <c r="S108" s="26" t="str">
        <f t="shared" si="15"/>
        <v>Atbilst</v>
      </c>
      <c r="T108" s="21" t="str">
        <f t="shared" si="16"/>
        <v>Atbilst</v>
      </c>
      <c r="U108" s="21" t="str">
        <f t="shared" si="17"/>
        <v>Atbilst</v>
      </c>
      <c r="V108" s="25">
        <f t="shared" si="18"/>
        <v>1.2190521534119212</v>
      </c>
      <c r="W108" s="24">
        <f>[1]Reģistrs!J108</f>
        <v>205000</v>
      </c>
      <c r="X108" s="23"/>
      <c r="Y108" s="22">
        <f t="shared" si="19"/>
        <v>22375966.782735001</v>
      </c>
      <c r="Z108" s="21">
        <f t="shared" si="20"/>
        <v>20890576.875765</v>
      </c>
      <c r="AA108" s="21">
        <f t="shared" si="21"/>
        <v>4628.6651261502357</v>
      </c>
      <c r="AB108" s="20">
        <f t="shared" si="22"/>
        <v>1.2831800000000002</v>
      </c>
      <c r="AR108" s="1" t="b">
        <f>C108=[1]Reģistrs!D108</f>
        <v>1</v>
      </c>
    </row>
    <row r="109" spans="1:44" ht="25.5" customHeight="1" x14ac:dyDescent="0.2">
      <c r="A109" s="36">
        <f t="shared" si="13"/>
        <v>104</v>
      </c>
      <c r="B109" s="35" t="str">
        <f>[1]Reģistrs!C109</f>
        <v xml:space="preserve">Cēsu novada pašvaldība </v>
      </c>
      <c r="C109" s="34" t="str">
        <f>[1]Reģistrs!D109</f>
        <v>Cēsu  klīnikas  diagnostikas korpusa ar piebūvēm , Slimnīcas iela 9, Cēsīs, Cēsu novadā  energoefektivitates paaugstināšana</v>
      </c>
      <c r="D109" s="33" t="str">
        <f>[1]Reģistrs!Z109</f>
        <v>Jā</v>
      </c>
      <c r="E109" s="32" t="str">
        <f>[1]Reģistrs!AA109</f>
        <v>Jā</v>
      </c>
      <c r="F109" s="32" t="str">
        <f>[1]Reģistrs!AB109</f>
        <v>Jā</v>
      </c>
      <c r="G109" s="31" t="str">
        <f>[1]Reģistrs!AC109</f>
        <v>Jā</v>
      </c>
      <c r="H109" s="30">
        <f>[1]Reģistrs!AE109</f>
        <v>10</v>
      </c>
      <c r="I109" s="29">
        <f>[1]Reģistrs!AG109</f>
        <v>8</v>
      </c>
      <c r="J109" s="29">
        <f>[1]Reģistrs!AI109</f>
        <v>0</v>
      </c>
      <c r="K109" s="29">
        <f>[1]Reģistrs!AK109</f>
        <v>6</v>
      </c>
      <c r="L109" s="29">
        <f>[1]Reģistrs!AM109</f>
        <v>0</v>
      </c>
      <c r="M109" s="29">
        <f>[1]Reģistrs!AO109</f>
        <v>3</v>
      </c>
      <c r="N109" s="29">
        <f>[1]Reģistrs!AQ109</f>
        <v>5</v>
      </c>
      <c r="O109" s="28">
        <f t="shared" si="14"/>
        <v>32</v>
      </c>
      <c r="P109" s="26">
        <f>[1]Reģistrs!L109</f>
        <v>500669.96200000006</v>
      </c>
      <c r="Q109" s="27">
        <f>[1]Reģistrs!M109</f>
        <v>100.61162799999997</v>
      </c>
      <c r="R109" s="20">
        <f>[1]Reģistrs!N109</f>
        <v>0.01</v>
      </c>
      <c r="S109" s="26" t="str">
        <f t="shared" si="15"/>
        <v>Atbilst</v>
      </c>
      <c r="T109" s="21" t="str">
        <f t="shared" si="16"/>
        <v>Atbilst</v>
      </c>
      <c r="U109" s="21" t="str">
        <f t="shared" si="17"/>
        <v>Atbilst</v>
      </c>
      <c r="V109" s="25">
        <f t="shared" si="18"/>
        <v>1.2299988949606686</v>
      </c>
      <c r="W109" s="24">
        <f>[1]Reģistrs!J109</f>
        <v>615823.5</v>
      </c>
      <c r="X109" s="23"/>
      <c r="Y109" s="22">
        <f t="shared" si="19"/>
        <v>22991790.282735001</v>
      </c>
      <c r="Z109" s="21">
        <f t="shared" si="20"/>
        <v>21391246.837765001</v>
      </c>
      <c r="AA109" s="21">
        <f t="shared" si="21"/>
        <v>4729.2767541502353</v>
      </c>
      <c r="AB109" s="20">
        <f t="shared" si="22"/>
        <v>1.2931800000000002</v>
      </c>
      <c r="AR109" s="1" t="b">
        <f>C109=[1]Reģistrs!D109</f>
        <v>1</v>
      </c>
    </row>
    <row r="110" spans="1:44" ht="25.5" customHeight="1" x14ac:dyDescent="0.2">
      <c r="A110" s="36">
        <f t="shared" si="13"/>
        <v>105</v>
      </c>
      <c r="B110" s="35" t="str">
        <f>[1]Reģistrs!C110</f>
        <v>Kokneses novada pašvaldība</v>
      </c>
      <c r="C110" s="34" t="str">
        <f>[1]Reģistrs!D110</f>
        <v>Energoefektivitātes paaugstināšanas pasākumi Kokneses internātpamatskolā - attīstības centrā Kokneses novada Kokneses pagastā</v>
      </c>
      <c r="D110" s="33" t="str">
        <f>[1]Reģistrs!Z110</f>
        <v>Jā</v>
      </c>
      <c r="E110" s="32" t="str">
        <f>[1]Reģistrs!AA110</f>
        <v>Jā</v>
      </c>
      <c r="F110" s="32" t="str">
        <f>[1]Reģistrs!AB110</f>
        <v>Jā</v>
      </c>
      <c r="G110" s="31" t="str">
        <f>[1]Reģistrs!AC110</f>
        <v>Jā</v>
      </c>
      <c r="H110" s="30">
        <f>[1]Reģistrs!AE110</f>
        <v>10</v>
      </c>
      <c r="I110" s="29">
        <f>[1]Reģistrs!AG110</f>
        <v>8</v>
      </c>
      <c r="J110" s="29">
        <f>[1]Reģistrs!AI110</f>
        <v>4</v>
      </c>
      <c r="K110" s="29">
        <f>[1]Reģistrs!AK110</f>
        <v>10</v>
      </c>
      <c r="L110" s="29">
        <f>[1]Reģistrs!AM110</f>
        <v>0</v>
      </c>
      <c r="M110" s="29">
        <f>[1]Reģistrs!AO110</f>
        <v>0</v>
      </c>
      <c r="N110" s="29">
        <f>[1]Reģistrs!AQ110</f>
        <v>0</v>
      </c>
      <c r="O110" s="28">
        <f t="shared" si="14"/>
        <v>32</v>
      </c>
      <c r="P110" s="26">
        <f>[1]Reģistrs!L110</f>
        <v>253300.56400000007</v>
      </c>
      <c r="Q110" s="27">
        <f>[1]Reģistrs!M110</f>
        <v>51.434394000000005</v>
      </c>
      <c r="R110" s="20">
        <f>[1]Reģistrs!N110</f>
        <v>0</v>
      </c>
      <c r="S110" s="26" t="str">
        <f t="shared" si="15"/>
        <v>Atbilst</v>
      </c>
      <c r="T110" s="21" t="str">
        <f t="shared" si="16"/>
        <v>Atbilst</v>
      </c>
      <c r="U110" s="21" t="str">
        <f t="shared" si="17"/>
        <v>Atbilst</v>
      </c>
      <c r="V110" s="25">
        <f t="shared" si="18"/>
        <v>1.2480985632546793</v>
      </c>
      <c r="W110" s="24">
        <f>[1]Reģistrs!J110</f>
        <v>316144.07</v>
      </c>
      <c r="X110" s="23"/>
      <c r="Y110" s="22">
        <f t="shared" si="19"/>
        <v>23307934.352735002</v>
      </c>
      <c r="Z110" s="21">
        <f t="shared" si="20"/>
        <v>21644547.401765</v>
      </c>
      <c r="AA110" s="21">
        <f t="shared" si="21"/>
        <v>4780.7111481502352</v>
      </c>
      <c r="AB110" s="20">
        <f t="shared" si="22"/>
        <v>1.2931800000000002</v>
      </c>
      <c r="AR110" s="1" t="b">
        <f>C110=[1]Reģistrs!D110</f>
        <v>1</v>
      </c>
    </row>
    <row r="111" spans="1:44" ht="25.5" customHeight="1" x14ac:dyDescent="0.2">
      <c r="A111" s="36">
        <f t="shared" si="13"/>
        <v>106</v>
      </c>
      <c r="B111" s="35" t="str">
        <f>[1]Reģistrs!C111</f>
        <v>Daugavpils novada pašvaldība</v>
      </c>
      <c r="C111" s="34" t="str">
        <f>[1]Reģistrs!D111</f>
        <v>Vaboles vidusskolas ēkas energoefektivitātes paaugstināšana</v>
      </c>
      <c r="D111" s="33" t="str">
        <f>[1]Reģistrs!Z111</f>
        <v>Jā</v>
      </c>
      <c r="E111" s="32" t="str">
        <f>[1]Reģistrs!AA111</f>
        <v>Jā</v>
      </c>
      <c r="F111" s="32" t="str">
        <f>[1]Reģistrs!AB111</f>
        <v>Jā</v>
      </c>
      <c r="G111" s="31" t="str">
        <f>[1]Reģistrs!AC111</f>
        <v>Jā</v>
      </c>
      <c r="H111" s="30">
        <f>[1]Reģistrs!AE111</f>
        <v>10</v>
      </c>
      <c r="I111" s="29">
        <f>[1]Reģistrs!AG111</f>
        <v>8</v>
      </c>
      <c r="J111" s="29">
        <f>[1]Reģistrs!AI111</f>
        <v>4</v>
      </c>
      <c r="K111" s="29">
        <f>[1]Reģistrs!AK111</f>
        <v>10</v>
      </c>
      <c r="L111" s="29">
        <f>[1]Reģistrs!AM111</f>
        <v>0</v>
      </c>
      <c r="M111" s="29">
        <f>[1]Reģistrs!AO111</f>
        <v>0</v>
      </c>
      <c r="N111" s="29">
        <f>[1]Reģistrs!AQ111</f>
        <v>0</v>
      </c>
      <c r="O111" s="28">
        <f t="shared" si="14"/>
        <v>32</v>
      </c>
      <c r="P111" s="26">
        <f>[1]Reģistrs!L111</f>
        <v>149108.29599999994</v>
      </c>
      <c r="Q111" s="27">
        <f>[1]Reģistrs!M111</f>
        <v>30.278820000000039</v>
      </c>
      <c r="R111" s="20">
        <f>[1]Reģistrs!N111</f>
        <v>0</v>
      </c>
      <c r="S111" s="26" t="str">
        <f t="shared" si="15"/>
        <v>Atbilst</v>
      </c>
      <c r="T111" s="21" t="str">
        <f t="shared" si="16"/>
        <v>Atbilst</v>
      </c>
      <c r="U111" s="21" t="str">
        <f t="shared" si="17"/>
        <v>Atbilst</v>
      </c>
      <c r="V111" s="25">
        <f t="shared" si="18"/>
        <v>1.2876547123843469</v>
      </c>
      <c r="W111" s="24">
        <f>[1]Reģistrs!J111</f>
        <v>192000</v>
      </c>
      <c r="X111" s="23"/>
      <c r="Y111" s="22">
        <f t="shared" si="19"/>
        <v>23499934.352735002</v>
      </c>
      <c r="Z111" s="21">
        <f t="shared" si="20"/>
        <v>21793655.697765</v>
      </c>
      <c r="AA111" s="21">
        <f t="shared" si="21"/>
        <v>4810.9899681502357</v>
      </c>
      <c r="AB111" s="20">
        <f t="shared" si="22"/>
        <v>1.2931800000000002</v>
      </c>
      <c r="AR111" s="1" t="b">
        <f>C111=[1]Reģistrs!D111</f>
        <v>1</v>
      </c>
    </row>
    <row r="112" spans="1:44" ht="25.5" customHeight="1" x14ac:dyDescent="0.2">
      <c r="A112" s="36">
        <f t="shared" si="13"/>
        <v>107</v>
      </c>
      <c r="B112" s="35" t="str">
        <f>[1]Reģistrs!C112</f>
        <v>Priekules novada pašvaldība</v>
      </c>
      <c r="C112" s="34" t="str">
        <f>[1]Reģistrs!D112</f>
        <v>Energoefektivitātes paaugstināšana Priekules novada Kalētu pamatskolas pirmsskolas ēkā "Mazā skola"</v>
      </c>
      <c r="D112" s="33" t="str">
        <f>[1]Reģistrs!Z112</f>
        <v>Jā</v>
      </c>
      <c r="E112" s="32" t="str">
        <f>[1]Reģistrs!AA112</f>
        <v>Jā</v>
      </c>
      <c r="F112" s="32" t="str">
        <f>[1]Reģistrs!AB112</f>
        <v>Jā</v>
      </c>
      <c r="G112" s="31" t="str">
        <f>[1]Reģistrs!AC112</f>
        <v>Jā</v>
      </c>
      <c r="H112" s="30">
        <f>[1]Reģistrs!AE112</f>
        <v>10</v>
      </c>
      <c r="I112" s="29">
        <f>[1]Reģistrs!AG112</f>
        <v>10</v>
      </c>
      <c r="J112" s="29">
        <f>[1]Reģistrs!AI112</f>
        <v>2</v>
      </c>
      <c r="K112" s="29">
        <f>[1]Reģistrs!AK112</f>
        <v>10</v>
      </c>
      <c r="L112" s="29">
        <f>[1]Reģistrs!AM112</f>
        <v>0</v>
      </c>
      <c r="M112" s="29">
        <f>[1]Reģistrs!AO112</f>
        <v>0</v>
      </c>
      <c r="N112" s="29">
        <f>[1]Reģistrs!AQ112</f>
        <v>0</v>
      </c>
      <c r="O112" s="28">
        <f t="shared" si="14"/>
        <v>32</v>
      </c>
      <c r="P112" s="26">
        <f>[1]Reģistrs!L112</f>
        <v>96039.999999999985</v>
      </c>
      <c r="Q112" s="27">
        <f>[1]Reģistrs!M112</f>
        <v>25.354030000000005</v>
      </c>
      <c r="R112" s="20">
        <f>[1]Reģistrs!N112</f>
        <v>0</v>
      </c>
      <c r="S112" s="26" t="str">
        <f t="shared" si="15"/>
        <v>Atbilst</v>
      </c>
      <c r="T112" s="21" t="str">
        <f t="shared" si="16"/>
        <v>Atbilst</v>
      </c>
      <c r="U112" s="21" t="str">
        <f t="shared" si="17"/>
        <v>Atbilst</v>
      </c>
      <c r="V112" s="25">
        <f t="shared" si="18"/>
        <v>1.3359017076218245</v>
      </c>
      <c r="W112" s="24">
        <f>[1]Reģistrs!J112</f>
        <v>128300</v>
      </c>
      <c r="X112" s="23"/>
      <c r="Y112" s="22">
        <f t="shared" si="19"/>
        <v>23628234.352735002</v>
      </c>
      <c r="Z112" s="21">
        <f t="shared" si="20"/>
        <v>21889695.697765</v>
      </c>
      <c r="AA112" s="21">
        <f t="shared" si="21"/>
        <v>4836.3439981502361</v>
      </c>
      <c r="AB112" s="20">
        <f t="shared" si="22"/>
        <v>1.2931800000000002</v>
      </c>
      <c r="AR112" s="1" t="b">
        <f>C112=[1]Reģistrs!D112</f>
        <v>1</v>
      </c>
    </row>
    <row r="113" spans="1:44" ht="25.5" customHeight="1" x14ac:dyDescent="0.2">
      <c r="A113" s="36">
        <f t="shared" si="13"/>
        <v>108</v>
      </c>
      <c r="B113" s="35" t="str">
        <f>[1]Reģistrs!C113</f>
        <v>Ērgļu novada pašvaldība</v>
      </c>
      <c r="C113" s="34" t="str">
        <f>[1]Reģistrs!D113</f>
        <v>Energoefektivitātes paaugstināšana Ērgļu novada pašvaldības ēkā atbilstoši Ērgļu novada attīstības programmai 2013.-2019.gadam</v>
      </c>
      <c r="D113" s="33" t="str">
        <f>[1]Reģistrs!Z113</f>
        <v>Jā</v>
      </c>
      <c r="E113" s="32" t="str">
        <f>[1]Reģistrs!AA113</f>
        <v>Jā</v>
      </c>
      <c r="F113" s="32" t="str">
        <f>[1]Reģistrs!AB113</f>
        <v>Jā</v>
      </c>
      <c r="G113" s="31" t="str">
        <f>[1]Reģistrs!AC113</f>
        <v>Jā</v>
      </c>
      <c r="H113" s="30">
        <f>[1]Reģistrs!AE113</f>
        <v>8</v>
      </c>
      <c r="I113" s="29">
        <f>[1]Reģistrs!AG113</f>
        <v>10</v>
      </c>
      <c r="J113" s="29">
        <f>[1]Reģistrs!AI113</f>
        <v>4</v>
      </c>
      <c r="K113" s="29">
        <f>[1]Reģistrs!AK113</f>
        <v>10</v>
      </c>
      <c r="L113" s="29">
        <f>[1]Reģistrs!AM113</f>
        <v>0</v>
      </c>
      <c r="M113" s="29">
        <f>[1]Reģistrs!AO113</f>
        <v>0</v>
      </c>
      <c r="N113" s="29">
        <f>[1]Reģistrs!AQ113</f>
        <v>0</v>
      </c>
      <c r="O113" s="28">
        <f t="shared" si="14"/>
        <v>32</v>
      </c>
      <c r="P113" s="26">
        <f>[1]Reģistrs!L113</f>
        <v>120504.38400000002</v>
      </c>
      <c r="Q113" s="27">
        <f>[1]Reģistrs!M113</f>
        <v>31.812352000000001</v>
      </c>
      <c r="R113" s="20">
        <f>[1]Reģistrs!N113</f>
        <v>0</v>
      </c>
      <c r="S113" s="26" t="str">
        <f t="shared" si="15"/>
        <v>Atbilst</v>
      </c>
      <c r="T113" s="21" t="str">
        <f t="shared" si="16"/>
        <v>Atbilst</v>
      </c>
      <c r="U113" s="21" t="str">
        <f t="shared" si="17"/>
        <v>Atbilst</v>
      </c>
      <c r="V113" s="25">
        <f t="shared" si="18"/>
        <v>1.3899909234837462</v>
      </c>
      <c r="W113" s="24">
        <f>[1]Reģistrs!J113</f>
        <v>167500</v>
      </c>
      <c r="X113" s="23"/>
      <c r="Y113" s="22">
        <f t="shared" si="19"/>
        <v>23795734.352735002</v>
      </c>
      <c r="Z113" s="21">
        <f t="shared" si="20"/>
        <v>22010200.081765</v>
      </c>
      <c r="AA113" s="21">
        <f t="shared" si="21"/>
        <v>4868.156350150236</v>
      </c>
      <c r="AB113" s="20">
        <f t="shared" si="22"/>
        <v>1.2931800000000002</v>
      </c>
      <c r="AR113" s="1" t="b">
        <f>C113=[1]Reģistrs!D113</f>
        <v>1</v>
      </c>
    </row>
    <row r="114" spans="1:44" ht="25.5" customHeight="1" x14ac:dyDescent="0.2">
      <c r="A114" s="36">
        <f t="shared" si="13"/>
        <v>109</v>
      </c>
      <c r="B114" s="35" t="str">
        <f>[1]Reģistrs!C114</f>
        <v>Aglonas novada pašvaldība</v>
      </c>
      <c r="C114" s="34" t="str">
        <f>[1]Reģistrs!D114</f>
        <v>Aglonas novada pirmskolas izglītības iestādes energoefektivitātes paaugstināšana</v>
      </c>
      <c r="D114" s="33" t="str">
        <f>[1]Reģistrs!Z114</f>
        <v>Jā</v>
      </c>
      <c r="E114" s="32" t="str">
        <f>[1]Reģistrs!AA114</f>
        <v>Jā</v>
      </c>
      <c r="F114" s="32" t="str">
        <f>[1]Reģistrs!AB114</f>
        <v>Jā</v>
      </c>
      <c r="G114" s="31" t="str">
        <f>[1]Reģistrs!AC114</f>
        <v>Jā</v>
      </c>
      <c r="H114" s="30">
        <f>[1]Reģistrs!AE114</f>
        <v>8</v>
      </c>
      <c r="I114" s="29">
        <f>[1]Reģistrs!AG114</f>
        <v>8</v>
      </c>
      <c r="J114" s="29">
        <f>[1]Reģistrs!AI114</f>
        <v>6</v>
      </c>
      <c r="K114" s="29">
        <f>[1]Reģistrs!AK114</f>
        <v>10</v>
      </c>
      <c r="L114" s="29">
        <f>[1]Reģistrs!AM114</f>
        <v>0</v>
      </c>
      <c r="M114" s="29">
        <f>[1]Reģistrs!AO114</f>
        <v>0</v>
      </c>
      <c r="N114" s="29">
        <f>[1]Reģistrs!AQ114</f>
        <v>0</v>
      </c>
      <c r="O114" s="28">
        <f t="shared" si="14"/>
        <v>32</v>
      </c>
      <c r="P114" s="26">
        <f>[1]Reģistrs!L114</f>
        <v>138714.78</v>
      </c>
      <c r="Q114" s="27">
        <f>[1]Reģistrs!M114</f>
        <v>35.897006000000005</v>
      </c>
      <c r="R114" s="20">
        <f>[1]Reģistrs!N114</f>
        <v>0</v>
      </c>
      <c r="S114" s="26" t="str">
        <f t="shared" si="15"/>
        <v>Atbilst</v>
      </c>
      <c r="T114" s="21" t="str">
        <f t="shared" si="16"/>
        <v>Atbilst</v>
      </c>
      <c r="U114" s="21" t="str">
        <f t="shared" si="17"/>
        <v>Atbilst</v>
      </c>
      <c r="V114" s="25">
        <f t="shared" si="18"/>
        <v>1.4767712568192084</v>
      </c>
      <c r="W114" s="24">
        <f>[1]Reģistrs!J114</f>
        <v>204850</v>
      </c>
      <c r="X114" s="23"/>
      <c r="Y114" s="22">
        <f t="shared" si="19"/>
        <v>24000584.352735002</v>
      </c>
      <c r="Z114" s="21">
        <f t="shared" si="20"/>
        <v>22148914.861765001</v>
      </c>
      <c r="AA114" s="21">
        <f t="shared" si="21"/>
        <v>4904.0533561502361</v>
      </c>
      <c r="AB114" s="20">
        <f t="shared" si="22"/>
        <v>1.2931800000000002</v>
      </c>
      <c r="AR114" s="1" t="b">
        <f>C114=[1]Reģistrs!D114</f>
        <v>1</v>
      </c>
    </row>
    <row r="115" spans="1:44" ht="25.5" customHeight="1" x14ac:dyDescent="0.2">
      <c r="A115" s="36">
        <f t="shared" si="13"/>
        <v>110</v>
      </c>
      <c r="B115" s="35" t="str">
        <f>[1]Reģistrs!C115</f>
        <v>Pļaviņu novada pašvaldība</v>
      </c>
      <c r="C115" s="34" t="str">
        <f>[1]Reģistrs!D115</f>
        <v>Pļaviņu novada pašvaldības iestādes ēkas  Daugavas ielā 4, Pļaviņās energoefektivitātes paaugstināšana</v>
      </c>
      <c r="D115" s="33" t="str">
        <f>[1]Reģistrs!Z115</f>
        <v>Jā</v>
      </c>
      <c r="E115" s="32" t="str">
        <f>[1]Reģistrs!AA115</f>
        <v>Jā</v>
      </c>
      <c r="F115" s="32" t="str">
        <f>[1]Reģistrs!AB115</f>
        <v>Jā</v>
      </c>
      <c r="G115" s="31" t="str">
        <f>[1]Reģistrs!AC115</f>
        <v>Jā</v>
      </c>
      <c r="H115" s="30">
        <f>[1]Reģistrs!AE115</f>
        <v>6</v>
      </c>
      <c r="I115" s="29">
        <f>[1]Reģistrs!AG115</f>
        <v>6</v>
      </c>
      <c r="J115" s="29">
        <f>[1]Reģistrs!AI115</f>
        <v>10</v>
      </c>
      <c r="K115" s="29">
        <f>[1]Reģistrs!AK115</f>
        <v>10</v>
      </c>
      <c r="L115" s="29">
        <f>[1]Reģistrs!AM115</f>
        <v>0</v>
      </c>
      <c r="M115" s="29">
        <f>[1]Reģistrs!AO115</f>
        <v>0</v>
      </c>
      <c r="N115" s="29">
        <f>[1]Reģistrs!AQ115</f>
        <v>0</v>
      </c>
      <c r="O115" s="28">
        <f t="shared" si="14"/>
        <v>32</v>
      </c>
      <c r="P115" s="26">
        <f>[1]Reģistrs!L115</f>
        <v>57638.364000000001</v>
      </c>
      <c r="Q115" s="27">
        <f>[1]Reģistrs!M115</f>
        <v>15.112776</v>
      </c>
      <c r="R115" s="20">
        <f>[1]Reģistrs!N115</f>
        <v>0</v>
      </c>
      <c r="S115" s="26" t="str">
        <f t="shared" si="15"/>
        <v>Atbilst</v>
      </c>
      <c r="T115" s="21" t="str">
        <f t="shared" si="16"/>
        <v>Atbilst</v>
      </c>
      <c r="U115" s="21" t="str">
        <f t="shared" si="17"/>
        <v>Atbilst</v>
      </c>
      <c r="V115" s="25">
        <f t="shared" si="18"/>
        <v>1.8199683807819389</v>
      </c>
      <c r="W115" s="24">
        <f>[1]Reģistrs!J115</f>
        <v>104900</v>
      </c>
      <c r="X115" s="23"/>
      <c r="Y115" s="22">
        <f t="shared" si="19"/>
        <v>24105484.352735002</v>
      </c>
      <c r="Z115" s="21">
        <f t="shared" si="20"/>
        <v>22206553.225765001</v>
      </c>
      <c r="AA115" s="21">
        <f t="shared" si="21"/>
        <v>4919.1661321502361</v>
      </c>
      <c r="AB115" s="20">
        <f t="shared" si="22"/>
        <v>1.2931800000000002</v>
      </c>
      <c r="AR115" s="1" t="b">
        <f>C115=[1]Reģistrs!D115</f>
        <v>1</v>
      </c>
    </row>
    <row r="116" spans="1:44" ht="25.5" customHeight="1" x14ac:dyDescent="0.2">
      <c r="A116" s="36">
        <f t="shared" si="13"/>
        <v>111</v>
      </c>
      <c r="B116" s="35" t="str">
        <f>[1]Reģistrs!C116</f>
        <v>Raunas novada pašvaldība</v>
      </c>
      <c r="C116" s="34" t="str">
        <f>[1]Reģistrs!D116</f>
        <v>Energoefektivitātes paaugstināšana Raunas novada domei piederošajā Drustu pamatskolas sporta zāles ēkā Skolas ielā 7, Drustos</v>
      </c>
      <c r="D116" s="33" t="str">
        <f>[1]Reģistrs!Z116</f>
        <v>Jā</v>
      </c>
      <c r="E116" s="32" t="str">
        <f>[1]Reģistrs!AA116</f>
        <v>Jā</v>
      </c>
      <c r="F116" s="32" t="str">
        <f>[1]Reģistrs!AB116</f>
        <v>Jā</v>
      </c>
      <c r="G116" s="31" t="str">
        <f>[1]Reģistrs!AC116</f>
        <v>Jā</v>
      </c>
      <c r="H116" s="30">
        <f>[1]Reģistrs!AE116</f>
        <v>4</v>
      </c>
      <c r="I116" s="29">
        <f>[1]Reģistrs!AG116</f>
        <v>2</v>
      </c>
      <c r="J116" s="29">
        <f>[1]Reģistrs!AI116</f>
        <v>6</v>
      </c>
      <c r="K116" s="29">
        <f>[1]Reģistrs!AK116</f>
        <v>10</v>
      </c>
      <c r="L116" s="29">
        <f>[1]Reģistrs!AM116</f>
        <v>0</v>
      </c>
      <c r="M116" s="29">
        <f>[1]Reģistrs!AO116</f>
        <v>0</v>
      </c>
      <c r="N116" s="29">
        <f>[1]Reģistrs!AQ116</f>
        <v>10</v>
      </c>
      <c r="O116" s="28">
        <f t="shared" si="14"/>
        <v>32</v>
      </c>
      <c r="P116" s="26">
        <f>[1]Reģistrs!L116</f>
        <v>109674.327</v>
      </c>
      <c r="Q116" s="27">
        <f>[1]Reģistrs!M116</f>
        <v>22.720257</v>
      </c>
      <c r="R116" s="20">
        <f>[1]Reģistrs!N116</f>
        <v>0</v>
      </c>
      <c r="S116" s="26" t="str">
        <f t="shared" si="15"/>
        <v>Atbilst</v>
      </c>
      <c r="T116" s="21" t="str">
        <f t="shared" si="16"/>
        <v>Atbilst</v>
      </c>
      <c r="U116" s="21" t="str">
        <f t="shared" si="17"/>
        <v>Atbilst</v>
      </c>
      <c r="V116" s="25">
        <f t="shared" si="18"/>
        <v>1.8691703483167943</v>
      </c>
      <c r="W116" s="24">
        <f>[1]Reģistrs!J116</f>
        <v>205000</v>
      </c>
      <c r="X116" s="23"/>
      <c r="Y116" s="22">
        <f t="shared" si="19"/>
        <v>24310484.352735002</v>
      </c>
      <c r="Z116" s="21">
        <f t="shared" si="20"/>
        <v>22316227.552765001</v>
      </c>
      <c r="AA116" s="21">
        <f t="shared" si="21"/>
        <v>4941.886389150236</v>
      </c>
      <c r="AB116" s="20">
        <f t="shared" si="22"/>
        <v>1.2931800000000002</v>
      </c>
      <c r="AR116" s="1" t="b">
        <f>C116=[1]Reģistrs!D116</f>
        <v>1</v>
      </c>
    </row>
    <row r="117" spans="1:44" ht="25.5" customHeight="1" x14ac:dyDescent="0.2">
      <c r="A117" s="36">
        <f t="shared" si="13"/>
        <v>112</v>
      </c>
      <c r="B117" s="35" t="str">
        <f>[1]Reģistrs!C117</f>
        <v>Kuldīgas novada pašvaldība</v>
      </c>
      <c r="C117" s="34" t="str">
        <f>[1]Reģistrs!D117</f>
        <v>Administratīvās ēkas "Atvasītes" pārbūve Mežvaldē, Rumbulas pagastā, Kuldīgas novadā, energoefektivitātes uzlabošanai</v>
      </c>
      <c r="D117" s="33" t="str">
        <f>[1]Reģistrs!Z117</f>
        <v>Jā</v>
      </c>
      <c r="E117" s="32" t="str">
        <f>[1]Reģistrs!AA117</f>
        <v>Jā</v>
      </c>
      <c r="F117" s="32" t="str">
        <f>[1]Reģistrs!AB117</f>
        <v>Jā</v>
      </c>
      <c r="G117" s="31" t="str">
        <f>[1]Reģistrs!AC117</f>
        <v>Jā</v>
      </c>
      <c r="H117" s="30">
        <f>[1]Reģistrs!AE117</f>
        <v>2</v>
      </c>
      <c r="I117" s="29">
        <f>[1]Reģistrs!AG117</f>
        <v>2</v>
      </c>
      <c r="J117" s="29">
        <f>[1]Reģistrs!AI117</f>
        <v>8</v>
      </c>
      <c r="K117" s="29">
        <f>[1]Reģistrs!AK117</f>
        <v>10</v>
      </c>
      <c r="L117" s="29">
        <f>[1]Reģistrs!AM117</f>
        <v>0</v>
      </c>
      <c r="M117" s="29">
        <f>[1]Reģistrs!AO117</f>
        <v>0</v>
      </c>
      <c r="N117" s="29">
        <f>[1]Reģistrs!AQ117</f>
        <v>10</v>
      </c>
      <c r="O117" s="28">
        <f t="shared" si="14"/>
        <v>32</v>
      </c>
      <c r="P117" s="26">
        <f>[1]Reģistrs!L117</f>
        <v>85636.14</v>
      </c>
      <c r="Q117" s="27">
        <f>[1]Reģistrs!M117</f>
        <v>22.864764000000001</v>
      </c>
      <c r="R117" s="20">
        <f>[1]Reģistrs!N117</f>
        <v>0</v>
      </c>
      <c r="S117" s="26" t="str">
        <f t="shared" si="15"/>
        <v>Atbilst</v>
      </c>
      <c r="T117" s="21" t="str">
        <f t="shared" si="16"/>
        <v>Atbilst</v>
      </c>
      <c r="U117" s="21" t="str">
        <f t="shared" si="17"/>
        <v>Atbilst</v>
      </c>
      <c r="V117" s="25">
        <f t="shared" si="18"/>
        <v>2.2413314834134281</v>
      </c>
      <c r="W117" s="24">
        <f>[1]Reģistrs!J117</f>
        <v>191938.9767</v>
      </c>
      <c r="X117" s="23"/>
      <c r="Y117" s="22">
        <f t="shared" si="19"/>
        <v>24502423.329435002</v>
      </c>
      <c r="Z117" s="21">
        <f t="shared" si="20"/>
        <v>22401863.692765001</v>
      </c>
      <c r="AA117" s="21">
        <f t="shared" si="21"/>
        <v>4964.751153150236</v>
      </c>
      <c r="AB117" s="20">
        <f t="shared" si="22"/>
        <v>1.2931800000000002</v>
      </c>
      <c r="AR117" s="1" t="b">
        <f>C117=[1]Reģistrs!D117</f>
        <v>1</v>
      </c>
    </row>
    <row r="118" spans="1:44" ht="25.5" customHeight="1" x14ac:dyDescent="0.2">
      <c r="A118" s="36">
        <f t="shared" si="13"/>
        <v>113</v>
      </c>
      <c r="B118" s="35" t="str">
        <f>[1]Reģistrs!C118</f>
        <v>Tukuma novada pašvaldība</v>
      </c>
      <c r="C118" s="34" t="str">
        <f>[1]Reģistrs!D118</f>
        <v>Energoefektivitātes paaugstināšana Tukuma pilsētas kultūras namā</v>
      </c>
      <c r="D118" s="33" t="str">
        <f>[1]Reģistrs!Z118</f>
        <v>Jā</v>
      </c>
      <c r="E118" s="32" t="str">
        <f>[1]Reģistrs!AA118</f>
        <v>Jā</v>
      </c>
      <c r="F118" s="32" t="str">
        <f>[1]Reģistrs!AB118</f>
        <v>Jā</v>
      </c>
      <c r="G118" s="31" t="str">
        <f>[1]Reģistrs!AC118</f>
        <v>Jā</v>
      </c>
      <c r="H118" s="30">
        <f>[1]Reģistrs!AE118</f>
        <v>10</v>
      </c>
      <c r="I118" s="29">
        <f>[1]Reģistrs!AG118</f>
        <v>10</v>
      </c>
      <c r="J118" s="29">
        <f>[1]Reģistrs!AI118</f>
        <v>8</v>
      </c>
      <c r="K118" s="29">
        <f>[1]Reģistrs!AK118</f>
        <v>3</v>
      </c>
      <c r="L118" s="29">
        <f>[1]Reģistrs!AM118</f>
        <v>0</v>
      </c>
      <c r="M118" s="29">
        <f>[1]Reģistrs!AO118</f>
        <v>0</v>
      </c>
      <c r="N118" s="29">
        <f>[1]Reģistrs!AQ118</f>
        <v>0</v>
      </c>
      <c r="O118" s="28">
        <f t="shared" si="14"/>
        <v>31</v>
      </c>
      <c r="P118" s="26">
        <f>[1]Reģistrs!L118</f>
        <v>366946.853</v>
      </c>
      <c r="Q118" s="27">
        <f>[1]Reģistrs!M118</f>
        <v>68.066452999999996</v>
      </c>
      <c r="R118" s="20">
        <f>[1]Reģistrs!N118</f>
        <v>0</v>
      </c>
      <c r="S118" s="26" t="str">
        <f t="shared" si="15"/>
        <v>Atbilst</v>
      </c>
      <c r="T118" s="21" t="str">
        <f t="shared" si="16"/>
        <v>Atbilst</v>
      </c>
      <c r="U118" s="21" t="str">
        <f t="shared" si="17"/>
        <v>Atbilst</v>
      </c>
      <c r="V118" s="25">
        <f t="shared" si="18"/>
        <v>1.0055407124584332</v>
      </c>
      <c r="W118" s="24">
        <f>[1]Reģistrs!J118</f>
        <v>368980</v>
      </c>
      <c r="X118" s="23"/>
      <c r="Y118" s="22">
        <f t="shared" si="19"/>
        <v>24871403.329435002</v>
      </c>
      <c r="Z118" s="21">
        <f t="shared" si="20"/>
        <v>22768810.545765001</v>
      </c>
      <c r="AA118" s="21">
        <f t="shared" si="21"/>
        <v>5032.8176061502363</v>
      </c>
      <c r="AB118" s="20">
        <f t="shared" si="22"/>
        <v>1.2931800000000002</v>
      </c>
      <c r="AR118" s="1" t="b">
        <f>C118=[1]Reģistrs!D118</f>
        <v>1</v>
      </c>
    </row>
    <row r="119" spans="1:44" ht="25.5" customHeight="1" x14ac:dyDescent="0.2">
      <c r="A119" s="36">
        <f t="shared" si="13"/>
        <v>114</v>
      </c>
      <c r="B119" s="35" t="str">
        <f>[1]Reģistrs!C119</f>
        <v>Riebiņu novada pašvaldība</v>
      </c>
      <c r="C119" s="34" t="str">
        <f>[1]Reģistrs!D119</f>
        <v>Riebiņu novada administratīvās ēkas Saules ielā 8, Riebiņos, Riebiņu pagastā, Riebiņu novadā energoefektivitātes paaugstināšanas pasākumi</v>
      </c>
      <c r="D119" s="33" t="str">
        <f>[1]Reģistrs!Z119</f>
        <v>Jā</v>
      </c>
      <c r="E119" s="32" t="str">
        <f>[1]Reģistrs!AA119</f>
        <v>Jā</v>
      </c>
      <c r="F119" s="32" t="str">
        <f>[1]Reģistrs!AB119</f>
        <v>Jā</v>
      </c>
      <c r="G119" s="31" t="str">
        <f>[1]Reģistrs!AC119</f>
        <v>Jā</v>
      </c>
      <c r="H119" s="30">
        <f>[1]Reģistrs!AE119</f>
        <v>8</v>
      </c>
      <c r="I119" s="29">
        <f>[1]Reģistrs!AG119</f>
        <v>6</v>
      </c>
      <c r="J119" s="29">
        <f>[1]Reģistrs!AI119</f>
        <v>6</v>
      </c>
      <c r="K119" s="29">
        <f>[1]Reģistrs!AK119</f>
        <v>6</v>
      </c>
      <c r="L119" s="29">
        <f>[1]Reģistrs!AM119</f>
        <v>0</v>
      </c>
      <c r="M119" s="29">
        <f>[1]Reģistrs!AO119</f>
        <v>0</v>
      </c>
      <c r="N119" s="29">
        <f>[1]Reģistrs!AQ119</f>
        <v>5</v>
      </c>
      <c r="O119" s="28">
        <f t="shared" si="14"/>
        <v>31</v>
      </c>
      <c r="P119" s="26">
        <f>[1]Reģistrs!L119</f>
        <v>136579.06800000003</v>
      </c>
      <c r="Q119" s="27">
        <f>[1]Reģistrs!M119</f>
        <v>26.437850000000068</v>
      </c>
      <c r="R119" s="20">
        <f>[1]Reģistrs!N119</f>
        <v>0</v>
      </c>
      <c r="S119" s="26" t="str">
        <f t="shared" si="15"/>
        <v>Atbilst</v>
      </c>
      <c r="T119" s="21" t="str">
        <f t="shared" si="16"/>
        <v>Atbilst</v>
      </c>
      <c r="U119" s="21" t="str">
        <f t="shared" si="17"/>
        <v>Atbilst</v>
      </c>
      <c r="V119" s="25">
        <f t="shared" si="18"/>
        <v>1.3984573390118606</v>
      </c>
      <c r="W119" s="24">
        <f>[1]Reģistrs!J119</f>
        <v>191000</v>
      </c>
      <c r="X119" s="23"/>
      <c r="Y119" s="22">
        <f t="shared" si="19"/>
        <v>25062403.329435002</v>
      </c>
      <c r="Z119" s="21">
        <f t="shared" si="20"/>
        <v>22905389.613765001</v>
      </c>
      <c r="AA119" s="21">
        <f t="shared" si="21"/>
        <v>5059.2554561502366</v>
      </c>
      <c r="AB119" s="20">
        <f t="shared" si="22"/>
        <v>1.2931800000000002</v>
      </c>
      <c r="AR119" s="1" t="b">
        <f>C119=[1]Reģistrs!D119</f>
        <v>1</v>
      </c>
    </row>
    <row r="120" spans="1:44" ht="25.5" customHeight="1" x14ac:dyDescent="0.2">
      <c r="A120" s="36">
        <f t="shared" si="13"/>
        <v>115</v>
      </c>
      <c r="B120" s="35" t="str">
        <f>[1]Reģistrs!C120</f>
        <v>Aizkraukles novada pašvaldība</v>
      </c>
      <c r="C120" s="34" t="str">
        <f>[1]Reģistrs!D120</f>
        <v>Aizkraukles novada pašvaldības administratīvās ēkas Lāčplēša ielā 1, Aizkrauklē energoefektivitātes paaugstināšana</v>
      </c>
      <c r="D120" s="33" t="str">
        <f>[1]Reģistrs!Z120</f>
        <v>Jā</v>
      </c>
      <c r="E120" s="32" t="str">
        <f>[1]Reģistrs!AA120</f>
        <v>Jā</v>
      </c>
      <c r="F120" s="32" t="str">
        <f>[1]Reģistrs!AB120</f>
        <v>Jā</v>
      </c>
      <c r="G120" s="31" t="str">
        <f>[1]Reģistrs!AC120</f>
        <v>Jā</v>
      </c>
      <c r="H120" s="30">
        <f>[1]Reģistrs!AE120</f>
        <v>8</v>
      </c>
      <c r="I120" s="29">
        <f>[1]Reģistrs!AG120</f>
        <v>8</v>
      </c>
      <c r="J120" s="29">
        <f>[1]Reģistrs!AI120</f>
        <v>4</v>
      </c>
      <c r="K120" s="29">
        <f>[1]Reģistrs!AK120</f>
        <v>6</v>
      </c>
      <c r="L120" s="29">
        <f>[1]Reģistrs!AM120</f>
        <v>0</v>
      </c>
      <c r="M120" s="29">
        <f>[1]Reģistrs!AO120</f>
        <v>0</v>
      </c>
      <c r="N120" s="29">
        <f>[1]Reģistrs!AQ120</f>
        <v>5</v>
      </c>
      <c r="O120" s="28">
        <f t="shared" si="14"/>
        <v>31</v>
      </c>
      <c r="P120" s="26">
        <f>[1]Reģistrs!L120</f>
        <v>193138.9</v>
      </c>
      <c r="Q120" s="27">
        <f>[1]Reģistrs!M120</f>
        <v>45.941017000000002</v>
      </c>
      <c r="R120" s="20">
        <f>[1]Reģistrs!N120</f>
        <v>0</v>
      </c>
      <c r="S120" s="26" t="str">
        <f t="shared" si="15"/>
        <v>Atbilst</v>
      </c>
      <c r="T120" s="21" t="str">
        <f t="shared" si="16"/>
        <v>Atbilst</v>
      </c>
      <c r="U120" s="21" t="str">
        <f t="shared" si="17"/>
        <v>Atbilst</v>
      </c>
      <c r="V120" s="25">
        <f t="shared" si="18"/>
        <v>1.4127138551581271</v>
      </c>
      <c r="W120" s="24">
        <f>[1]Reģistrs!J120</f>
        <v>272850</v>
      </c>
      <c r="X120" s="23"/>
      <c r="Y120" s="22">
        <f t="shared" si="19"/>
        <v>25335253.329435002</v>
      </c>
      <c r="Z120" s="21">
        <f t="shared" si="20"/>
        <v>23098528.513765</v>
      </c>
      <c r="AA120" s="21">
        <f t="shared" si="21"/>
        <v>5105.1964731502367</v>
      </c>
      <c r="AB120" s="20">
        <f t="shared" si="22"/>
        <v>1.2931800000000002</v>
      </c>
      <c r="AR120" s="1" t="b">
        <f>C120=[1]Reģistrs!D120</f>
        <v>1</v>
      </c>
    </row>
    <row r="121" spans="1:44" ht="25.5" customHeight="1" x14ac:dyDescent="0.2">
      <c r="A121" s="36">
        <f t="shared" si="13"/>
        <v>116</v>
      </c>
      <c r="B121" s="35" t="str">
        <f>[1]Reģistrs!C121</f>
        <v>Burtnieku novada pašvaldība</v>
      </c>
      <c r="C121" s="34" t="str">
        <f>[1]Reģistrs!D121</f>
        <v>Energoefektivitātes pasākumu īstenošana Burtnieku novada Matīšu kultūras nama ēkā</v>
      </c>
      <c r="D121" s="33" t="str">
        <f>[1]Reģistrs!Z121</f>
        <v>Jā</v>
      </c>
      <c r="E121" s="32" t="str">
        <f>[1]Reģistrs!AA121</f>
        <v>Jā</v>
      </c>
      <c r="F121" s="32" t="str">
        <f>[1]Reģistrs!AB121</f>
        <v>Jā</v>
      </c>
      <c r="G121" s="31" t="str">
        <f>[1]Reģistrs!AC121</f>
        <v>Jā</v>
      </c>
      <c r="H121" s="30">
        <f>[1]Reģistrs!AE121</f>
        <v>6</v>
      </c>
      <c r="I121" s="29">
        <f>[1]Reģistrs!AG121</f>
        <v>2</v>
      </c>
      <c r="J121" s="29">
        <f>[1]Reģistrs!AI121</f>
        <v>10</v>
      </c>
      <c r="K121" s="29">
        <f>[1]Reģistrs!AK121</f>
        <v>10</v>
      </c>
      <c r="L121" s="29">
        <f>[1]Reģistrs!AM121</f>
        <v>0</v>
      </c>
      <c r="M121" s="29">
        <f>[1]Reģistrs!AO121</f>
        <v>3</v>
      </c>
      <c r="N121" s="29">
        <f>[1]Reģistrs!AQ121</f>
        <v>0</v>
      </c>
      <c r="O121" s="28">
        <f t="shared" si="14"/>
        <v>31</v>
      </c>
      <c r="P121" s="26">
        <f>[1]Reģistrs!L121</f>
        <v>238941.06600000002</v>
      </c>
      <c r="Q121" s="27">
        <f>[1]Reģistrs!M121</f>
        <v>45.835440000000048</v>
      </c>
      <c r="R121" s="20">
        <f>[1]Reģistrs!N121</f>
        <v>0.1</v>
      </c>
      <c r="S121" s="26" t="str">
        <f t="shared" si="15"/>
        <v>Atbilst</v>
      </c>
      <c r="T121" s="21" t="str">
        <f t="shared" si="16"/>
        <v>Atbilst</v>
      </c>
      <c r="U121" s="21" t="str">
        <f t="shared" si="17"/>
        <v>Atbilst</v>
      </c>
      <c r="V121" s="25">
        <f t="shared" si="18"/>
        <v>1.740449859590063</v>
      </c>
      <c r="W121" s="24">
        <f>[1]Reģistrs!J121</f>
        <v>415864.94477</v>
      </c>
      <c r="X121" s="23"/>
      <c r="Y121" s="22">
        <f t="shared" si="19"/>
        <v>25751118.274205003</v>
      </c>
      <c r="Z121" s="21">
        <f t="shared" si="20"/>
        <v>23337469.579764999</v>
      </c>
      <c r="AA121" s="21">
        <f t="shared" si="21"/>
        <v>5151.0319131502365</v>
      </c>
      <c r="AB121" s="20">
        <f t="shared" si="22"/>
        <v>1.3931800000000003</v>
      </c>
      <c r="AR121" s="1" t="b">
        <f>C121=[1]Reģistrs!D121</f>
        <v>1</v>
      </c>
    </row>
    <row r="122" spans="1:44" ht="25.5" customHeight="1" x14ac:dyDescent="0.2">
      <c r="A122" s="36">
        <f t="shared" si="13"/>
        <v>117</v>
      </c>
      <c r="B122" s="35" t="str">
        <f>[1]Reģistrs!C122</f>
        <v>Baldones novada pašvaldība</v>
      </c>
      <c r="C122" s="34" t="str">
        <f>[1]Reģistrs!D122</f>
        <v>Energoefektivitātes paaugstināšana Mercendarbes muižā Baldones novadā</v>
      </c>
      <c r="D122" s="33" t="str">
        <f>[1]Reģistrs!Z122</f>
        <v>Jā</v>
      </c>
      <c r="E122" s="32" t="str">
        <f>[1]Reģistrs!AA122</f>
        <v>Jā</v>
      </c>
      <c r="F122" s="32" t="str">
        <f>[1]Reģistrs!AB122</f>
        <v>Jā</v>
      </c>
      <c r="G122" s="31" t="str">
        <f>[1]Reģistrs!AC122</f>
        <v>Jā</v>
      </c>
      <c r="H122" s="30">
        <f>[1]Reģistrs!AE122</f>
        <v>4</v>
      </c>
      <c r="I122" s="29">
        <f>[1]Reģistrs!AG122</f>
        <v>4</v>
      </c>
      <c r="J122" s="29">
        <f>[1]Reģistrs!AI122</f>
        <v>8</v>
      </c>
      <c r="K122" s="29">
        <f>[1]Reģistrs!AK122</f>
        <v>10</v>
      </c>
      <c r="L122" s="29">
        <f>[1]Reģistrs!AM122</f>
        <v>0</v>
      </c>
      <c r="M122" s="29">
        <f>[1]Reģistrs!AO122</f>
        <v>5</v>
      </c>
      <c r="N122" s="29">
        <f>[1]Reģistrs!AQ122</f>
        <v>0</v>
      </c>
      <c r="O122" s="28">
        <f t="shared" si="14"/>
        <v>31</v>
      </c>
      <c r="P122" s="26">
        <f>[1]Reģistrs!L122</f>
        <v>122895.33</v>
      </c>
      <c r="Q122" s="27">
        <f>[1]Reģistrs!M122</f>
        <v>32.445779999999999</v>
      </c>
      <c r="R122" s="20">
        <f>[1]Reģistrs!N122</f>
        <v>0</v>
      </c>
      <c r="S122" s="26" t="str">
        <f t="shared" si="15"/>
        <v>Atbilst</v>
      </c>
      <c r="T122" s="21" t="str">
        <f t="shared" si="16"/>
        <v>Atbilst</v>
      </c>
      <c r="U122" s="21" t="str">
        <f t="shared" si="17"/>
        <v>Atbilst</v>
      </c>
      <c r="V122" s="25">
        <f t="shared" si="18"/>
        <v>2.0342514235488038</v>
      </c>
      <c r="W122" s="24">
        <f>[1]Reģistrs!J122</f>
        <v>250000</v>
      </c>
      <c r="X122" s="23"/>
      <c r="Y122" s="22">
        <f t="shared" si="19"/>
        <v>26001118.274205003</v>
      </c>
      <c r="Z122" s="21">
        <f t="shared" si="20"/>
        <v>23460364.909764998</v>
      </c>
      <c r="AA122" s="21">
        <f t="shared" si="21"/>
        <v>5183.4776931502365</v>
      </c>
      <c r="AB122" s="20">
        <f t="shared" si="22"/>
        <v>1.3931800000000003</v>
      </c>
      <c r="AR122" s="1" t="b">
        <f>C122=[1]Reģistrs!D122</f>
        <v>1</v>
      </c>
    </row>
    <row r="123" spans="1:44" ht="25.5" customHeight="1" x14ac:dyDescent="0.2">
      <c r="A123" s="36">
        <f t="shared" si="13"/>
        <v>118</v>
      </c>
      <c r="B123" s="35" t="str">
        <f>[1]Reģistrs!C123</f>
        <v>Olaines novada pašvaldība</v>
      </c>
      <c r="C123" s="34" t="str">
        <f>[1]Reģistrs!D123</f>
        <v>Olaines novada pašvaldības ēkas energoefektivitātes paaugstināšana</v>
      </c>
      <c r="D123" s="33" t="str">
        <f>[1]Reģistrs!Z123</f>
        <v>Jā</v>
      </c>
      <c r="E123" s="32" t="str">
        <f>[1]Reģistrs!AA123</f>
        <v>Jā</v>
      </c>
      <c r="F123" s="32" t="str">
        <f>[1]Reģistrs!AB123</f>
        <v>Jā</v>
      </c>
      <c r="G123" s="31" t="str">
        <f>[1]Reģistrs!AC123</f>
        <v>Jā</v>
      </c>
      <c r="H123" s="30">
        <f>[1]Reģistrs!AE123</f>
        <v>10</v>
      </c>
      <c r="I123" s="29">
        <f>[1]Reģistrs!AG123</f>
        <v>10</v>
      </c>
      <c r="J123" s="29">
        <f>[1]Reģistrs!AI123</f>
        <v>2</v>
      </c>
      <c r="K123" s="29">
        <f>[1]Reģistrs!AK123</f>
        <v>3</v>
      </c>
      <c r="L123" s="29">
        <f>[1]Reģistrs!AM123</f>
        <v>0</v>
      </c>
      <c r="M123" s="29">
        <f>[1]Reģistrs!AO123</f>
        <v>0</v>
      </c>
      <c r="N123" s="29">
        <f>[1]Reģistrs!AQ123</f>
        <v>5</v>
      </c>
      <c r="O123" s="28">
        <f t="shared" si="14"/>
        <v>30</v>
      </c>
      <c r="P123" s="26">
        <f>[1]Reģistrs!L123</f>
        <v>258949.78</v>
      </c>
      <c r="Q123" s="27">
        <f>[1]Reģistrs!M123</f>
        <v>45.652218999999988</v>
      </c>
      <c r="R123" s="20">
        <f>[1]Reģistrs!N123</f>
        <v>0</v>
      </c>
      <c r="S123" s="26" t="str">
        <f t="shared" si="15"/>
        <v>Atbilst</v>
      </c>
      <c r="T123" s="21" t="str">
        <f t="shared" si="16"/>
        <v>Atbilst</v>
      </c>
      <c r="U123" s="21" t="str">
        <f t="shared" si="17"/>
        <v>Atbilst</v>
      </c>
      <c r="V123" s="25">
        <f t="shared" si="18"/>
        <v>0.92413247078255867</v>
      </c>
      <c r="W123" s="24">
        <f>[1]Reģistrs!J123</f>
        <v>239303.9</v>
      </c>
      <c r="X123" s="23"/>
      <c r="Y123" s="22">
        <f t="shared" si="19"/>
        <v>26240422.174205001</v>
      </c>
      <c r="Z123" s="21">
        <f t="shared" si="20"/>
        <v>23719314.689764999</v>
      </c>
      <c r="AA123" s="21">
        <f t="shared" si="21"/>
        <v>5229.1299121502361</v>
      </c>
      <c r="AB123" s="20">
        <f t="shared" si="22"/>
        <v>1.3931800000000003</v>
      </c>
      <c r="AR123" s="1" t="b">
        <f>C123=[1]Reģistrs!D123</f>
        <v>1</v>
      </c>
    </row>
    <row r="124" spans="1:44" ht="25.5" customHeight="1" x14ac:dyDescent="0.2">
      <c r="A124" s="36">
        <f t="shared" si="13"/>
        <v>119</v>
      </c>
      <c r="B124" s="35" t="str">
        <f>[1]Reģistrs!C124</f>
        <v>Ērgļu novada pašvaldība</v>
      </c>
      <c r="C124" s="34" t="str">
        <f>[1]Reģistrs!D124</f>
        <v>Energoefektivitātes paaugstināšana Ērgļu novada pašvaldības ēkā atbilstoši Ērgļu novada attīstības programmai 2013.-2019.gadam</v>
      </c>
      <c r="D124" s="33" t="str">
        <f>[1]Reģistrs!Z124</f>
        <v>Jā</v>
      </c>
      <c r="E124" s="32" t="str">
        <f>[1]Reģistrs!AA124</f>
        <v>Jā</v>
      </c>
      <c r="F124" s="32" t="str">
        <f>[1]Reģistrs!AB124</f>
        <v>Jā</v>
      </c>
      <c r="G124" s="31" t="str">
        <f>[1]Reģistrs!AC124</f>
        <v>Jā</v>
      </c>
      <c r="H124" s="30">
        <f>[1]Reģistrs!AE124</f>
        <v>10</v>
      </c>
      <c r="I124" s="29">
        <f>[1]Reģistrs!AG124</f>
        <v>10</v>
      </c>
      <c r="J124" s="29">
        <f>[1]Reģistrs!AI124</f>
        <v>4</v>
      </c>
      <c r="K124" s="29">
        <f>[1]Reģistrs!AK124</f>
        <v>6</v>
      </c>
      <c r="L124" s="29">
        <f>[1]Reģistrs!AM124</f>
        <v>0</v>
      </c>
      <c r="M124" s="29">
        <f>[1]Reģistrs!AO124</f>
        <v>0</v>
      </c>
      <c r="N124" s="29">
        <f>[1]Reģistrs!AQ124</f>
        <v>0</v>
      </c>
      <c r="O124" s="28">
        <f t="shared" si="14"/>
        <v>30</v>
      </c>
      <c r="P124" s="26">
        <f>[1]Reģistrs!L124</f>
        <v>116218.39599999999</v>
      </c>
      <c r="Q124" s="27">
        <f>[1]Reģistrs!M124</f>
        <v>23.595712000000002</v>
      </c>
      <c r="R124" s="20">
        <f>[1]Reģistrs!N124</f>
        <v>0</v>
      </c>
      <c r="S124" s="26" t="str">
        <f t="shared" si="15"/>
        <v>Atbilst</v>
      </c>
      <c r="T124" s="21" t="str">
        <f t="shared" si="16"/>
        <v>Atbilst</v>
      </c>
      <c r="U124" s="21" t="str">
        <f t="shared" si="17"/>
        <v>Atbilst</v>
      </c>
      <c r="V124" s="25">
        <f t="shared" si="18"/>
        <v>1.1048164870559736</v>
      </c>
      <c r="W124" s="24">
        <f>[1]Reģistrs!J124</f>
        <v>128400</v>
      </c>
      <c r="X124" s="23"/>
      <c r="Y124" s="22">
        <f t="shared" si="19"/>
        <v>26368822.174205001</v>
      </c>
      <c r="Z124" s="21">
        <f t="shared" si="20"/>
        <v>23835533.085765</v>
      </c>
      <c r="AA124" s="21">
        <f t="shared" si="21"/>
        <v>5252.7256241502364</v>
      </c>
      <c r="AB124" s="20">
        <f t="shared" si="22"/>
        <v>1.3931800000000003</v>
      </c>
      <c r="AR124" s="1" t="b">
        <f>C124=[1]Reģistrs!D124</f>
        <v>1</v>
      </c>
    </row>
    <row r="125" spans="1:44" ht="25.5" customHeight="1" x14ac:dyDescent="0.2">
      <c r="A125" s="36">
        <f t="shared" si="13"/>
        <v>120</v>
      </c>
      <c r="B125" s="35" t="str">
        <f>[1]Reģistrs!C125</f>
        <v>Rucavas novada pašvaldība</v>
      </c>
      <c r="C125" s="34" t="str">
        <f>[1]Reģistrs!D125</f>
        <v>Sikšņu pamatskolas ēkas siltināšana</v>
      </c>
      <c r="D125" s="33" t="str">
        <f>[1]Reģistrs!Z125</f>
        <v>Jā</v>
      </c>
      <c r="E125" s="32" t="str">
        <f>[1]Reģistrs!AA125</f>
        <v>Jā</v>
      </c>
      <c r="F125" s="32" t="str">
        <f>[1]Reģistrs!AB125</f>
        <v>Jā</v>
      </c>
      <c r="G125" s="31" t="str">
        <f>[1]Reģistrs!AC125</f>
        <v>Jā</v>
      </c>
      <c r="H125" s="30">
        <f>[1]Reģistrs!AE125</f>
        <v>10</v>
      </c>
      <c r="I125" s="29">
        <f>[1]Reģistrs!AG125</f>
        <v>10</v>
      </c>
      <c r="J125" s="29">
        <f>[1]Reģistrs!AI125</f>
        <v>4</v>
      </c>
      <c r="K125" s="29">
        <f>[1]Reģistrs!AK125</f>
        <v>3</v>
      </c>
      <c r="L125" s="29">
        <f>[1]Reģistrs!AM125</f>
        <v>0</v>
      </c>
      <c r="M125" s="29">
        <f>[1]Reģistrs!AO125</f>
        <v>3</v>
      </c>
      <c r="N125" s="29">
        <f>[1]Reģistrs!AQ125</f>
        <v>0</v>
      </c>
      <c r="O125" s="28">
        <f t="shared" si="14"/>
        <v>30</v>
      </c>
      <c r="P125" s="26">
        <f>[1]Reģistrs!L125</f>
        <v>59496.527999999991</v>
      </c>
      <c r="Q125" s="27">
        <f>[1]Reģistrs!M125</f>
        <v>14.834249999999994</v>
      </c>
      <c r="R125" s="20">
        <f>[1]Reģistrs!N125</f>
        <v>0</v>
      </c>
      <c r="S125" s="26" t="str">
        <f t="shared" si="15"/>
        <v>Atbilst</v>
      </c>
      <c r="T125" s="21" t="str">
        <f t="shared" si="16"/>
        <v>Atbilst</v>
      </c>
      <c r="U125" s="21" t="str">
        <f t="shared" si="17"/>
        <v>Atbilst</v>
      </c>
      <c r="V125" s="25">
        <f t="shared" si="18"/>
        <v>1.3530201291745967</v>
      </c>
      <c r="W125" s="24">
        <f>[1]Reģistrs!J125</f>
        <v>80500</v>
      </c>
      <c r="X125" s="23"/>
      <c r="Y125" s="22">
        <f t="shared" si="19"/>
        <v>26449322.174205001</v>
      </c>
      <c r="Z125" s="21">
        <f t="shared" si="20"/>
        <v>23895029.613765001</v>
      </c>
      <c r="AA125" s="21">
        <f t="shared" si="21"/>
        <v>5267.5598741502363</v>
      </c>
      <c r="AB125" s="20">
        <f t="shared" si="22"/>
        <v>1.3931800000000003</v>
      </c>
      <c r="AR125" s="1" t="b">
        <f>C125=[1]Reģistrs!D125</f>
        <v>1</v>
      </c>
    </row>
    <row r="126" spans="1:44" ht="25.5" customHeight="1" x14ac:dyDescent="0.2">
      <c r="A126" s="36">
        <f t="shared" si="13"/>
        <v>121</v>
      </c>
      <c r="B126" s="35" t="str">
        <f>[1]Reģistrs!C126</f>
        <v xml:space="preserve">Cēsu novada pašvaldība </v>
      </c>
      <c r="C126" s="34" t="str">
        <f>[1]Reģistrs!D126</f>
        <v>Cēsu novada pašvaldības administrācijas  ēkas, Raunas  iela 4, Cēsīs, Cēsu novads  energoefektivitates paaugstināšana</v>
      </c>
      <c r="D126" s="33" t="str">
        <f>[1]Reģistrs!Z126</f>
        <v>Jā</v>
      </c>
      <c r="E126" s="32" t="str">
        <f>[1]Reģistrs!AA126</f>
        <v>Jā</v>
      </c>
      <c r="F126" s="32" t="str">
        <f>[1]Reģistrs!AB126</f>
        <v>Jā</v>
      </c>
      <c r="G126" s="31" t="str">
        <f>[1]Reģistrs!AC126</f>
        <v>Jā</v>
      </c>
      <c r="H126" s="30">
        <f>[1]Reģistrs!AE126</f>
        <v>10</v>
      </c>
      <c r="I126" s="29">
        <f>[1]Reģistrs!AG126</f>
        <v>8</v>
      </c>
      <c r="J126" s="29">
        <f>[1]Reģistrs!AI126</f>
        <v>4</v>
      </c>
      <c r="K126" s="29">
        <f>[1]Reģistrs!AK126</f>
        <v>3</v>
      </c>
      <c r="L126" s="29">
        <f>[1]Reģistrs!AM126</f>
        <v>0</v>
      </c>
      <c r="M126" s="29">
        <f>[1]Reģistrs!AO126</f>
        <v>0</v>
      </c>
      <c r="N126" s="29">
        <f>[1]Reģistrs!AQ126</f>
        <v>5</v>
      </c>
      <c r="O126" s="28">
        <f t="shared" si="14"/>
        <v>30</v>
      </c>
      <c r="P126" s="26">
        <f>[1]Reģistrs!L126</f>
        <v>124094.10000000002</v>
      </c>
      <c r="Q126" s="27">
        <f>[1]Reģistrs!M126</f>
        <v>29.327999999999999</v>
      </c>
      <c r="R126" s="20">
        <f>[1]Reģistrs!N126</f>
        <v>0</v>
      </c>
      <c r="S126" s="26" t="str">
        <f t="shared" si="15"/>
        <v>Atbilst</v>
      </c>
      <c r="T126" s="21" t="str">
        <f t="shared" si="16"/>
        <v>Atbilst</v>
      </c>
      <c r="U126" s="21" t="str">
        <f t="shared" si="17"/>
        <v>Atbilst</v>
      </c>
      <c r="V126" s="25">
        <f t="shared" si="18"/>
        <v>1.3658989428183932</v>
      </c>
      <c r="W126" s="24">
        <f>[1]Reģistrs!J126</f>
        <v>169500</v>
      </c>
      <c r="X126" s="23"/>
      <c r="Y126" s="22">
        <f t="shared" si="19"/>
        <v>26618822.174205001</v>
      </c>
      <c r="Z126" s="21">
        <f t="shared" si="20"/>
        <v>24019123.713765003</v>
      </c>
      <c r="AA126" s="21">
        <f t="shared" si="21"/>
        <v>5296.8878741502367</v>
      </c>
      <c r="AB126" s="20">
        <f t="shared" si="22"/>
        <v>1.3931800000000003</v>
      </c>
      <c r="AR126" s="1" t="b">
        <f>C126=[1]Reģistrs!D126</f>
        <v>1</v>
      </c>
    </row>
    <row r="127" spans="1:44" ht="25.5" customHeight="1" x14ac:dyDescent="0.2">
      <c r="A127" s="36">
        <f t="shared" si="13"/>
        <v>122</v>
      </c>
      <c r="B127" s="35" t="str">
        <f>[1]Reģistrs!C127</f>
        <v>Viesītes novada pašvaldība</v>
      </c>
      <c r="C127" s="34" t="str">
        <f>[1]Reģistrs!D127</f>
        <v>Kompleksi energoefektivitātes paaugstināšanas pasākumi  Viesītes novada bijušās arodvidusskolas ēkā</v>
      </c>
      <c r="D127" s="33" t="str">
        <f>[1]Reģistrs!Z127</f>
        <v>Jā</v>
      </c>
      <c r="E127" s="32" t="str">
        <f>[1]Reģistrs!AA127</f>
        <v>Jā</v>
      </c>
      <c r="F127" s="32" t="str">
        <f>[1]Reģistrs!AB127</f>
        <v>Jā</v>
      </c>
      <c r="G127" s="31" t="str">
        <f>[1]Reģistrs!AC127</f>
        <v>Jā</v>
      </c>
      <c r="H127" s="30">
        <f>[1]Reģistrs!AE127</f>
        <v>10</v>
      </c>
      <c r="I127" s="29">
        <f>[1]Reģistrs!AG127</f>
        <v>10</v>
      </c>
      <c r="J127" s="29">
        <f>[1]Reģistrs!AI127</f>
        <v>4</v>
      </c>
      <c r="K127" s="29">
        <f>[1]Reģistrs!AK127</f>
        <v>6</v>
      </c>
      <c r="L127" s="29">
        <f>[1]Reģistrs!AM127</f>
        <v>0</v>
      </c>
      <c r="M127" s="29">
        <f>[1]Reģistrs!AO127</f>
        <v>0</v>
      </c>
      <c r="N127" s="29">
        <f>[1]Reģistrs!AQ127</f>
        <v>0</v>
      </c>
      <c r="O127" s="28">
        <f t="shared" si="14"/>
        <v>30</v>
      </c>
      <c r="P127" s="26">
        <f>[1]Reģistrs!L127</f>
        <v>182926.12800000003</v>
      </c>
      <c r="Q127" s="27">
        <f>[1]Reģistrs!M127</f>
        <v>48.927120000000009</v>
      </c>
      <c r="R127" s="20">
        <f>[1]Reģistrs!N127</f>
        <v>0</v>
      </c>
      <c r="S127" s="26" t="str">
        <f t="shared" si="15"/>
        <v>Atbilst</v>
      </c>
      <c r="T127" s="21" t="str">
        <f t="shared" si="16"/>
        <v>Atbilst</v>
      </c>
      <c r="U127" s="21" t="str">
        <f t="shared" si="17"/>
        <v>Atbilst</v>
      </c>
      <c r="V127" s="25">
        <f t="shared" si="18"/>
        <v>1.3666719059400851</v>
      </c>
      <c r="W127" s="24">
        <f>[1]Reģistrs!J127</f>
        <v>250000</v>
      </c>
      <c r="X127" s="23"/>
      <c r="Y127" s="22">
        <f t="shared" si="19"/>
        <v>26868822.174205001</v>
      </c>
      <c r="Z127" s="21">
        <f t="shared" si="20"/>
        <v>24202049.841765001</v>
      </c>
      <c r="AA127" s="21">
        <f t="shared" si="21"/>
        <v>5345.814994150237</v>
      </c>
      <c r="AB127" s="20">
        <f t="shared" si="22"/>
        <v>1.3931800000000003</v>
      </c>
      <c r="AR127" s="1" t="b">
        <f>C127=[1]Reģistrs!D127</f>
        <v>1</v>
      </c>
    </row>
    <row r="128" spans="1:44" ht="25.5" customHeight="1" x14ac:dyDescent="0.2">
      <c r="A128" s="36">
        <f t="shared" si="13"/>
        <v>123</v>
      </c>
      <c r="B128" s="35" t="str">
        <f>[1]Reģistrs!C128</f>
        <v>Ludzas novada pašvaldība</v>
      </c>
      <c r="C128" s="34" t="str">
        <f>[1]Reģistrs!D128</f>
        <v>Ludzas kinoteātra ēkas energoefektivitātes paaugstināšana</v>
      </c>
      <c r="D128" s="33" t="str">
        <f>[1]Reģistrs!Z128</f>
        <v>Jā</v>
      </c>
      <c r="E128" s="32" t="str">
        <f>[1]Reģistrs!AA128</f>
        <v>Jā</v>
      </c>
      <c r="F128" s="32" t="str">
        <f>[1]Reģistrs!AB128</f>
        <v>Jā</v>
      </c>
      <c r="G128" s="31" t="str">
        <f>[1]Reģistrs!AC128</f>
        <v>Jā</v>
      </c>
      <c r="H128" s="30">
        <f>[1]Reģistrs!AE128</f>
        <v>8</v>
      </c>
      <c r="I128" s="29">
        <f>[1]Reģistrs!AG128</f>
        <v>6</v>
      </c>
      <c r="J128" s="29">
        <f>[1]Reģistrs!AI128</f>
        <v>6</v>
      </c>
      <c r="K128" s="29">
        <f>[1]Reģistrs!AK128</f>
        <v>10</v>
      </c>
      <c r="L128" s="29">
        <f>[1]Reģistrs!AM128</f>
        <v>0</v>
      </c>
      <c r="M128" s="29">
        <f>[1]Reģistrs!AO128</f>
        <v>0</v>
      </c>
      <c r="N128" s="29">
        <f>[1]Reģistrs!AQ128</f>
        <v>0</v>
      </c>
      <c r="O128" s="28">
        <f t="shared" si="14"/>
        <v>30</v>
      </c>
      <c r="P128" s="26">
        <f>[1]Reģistrs!L128</f>
        <v>150597.95400000003</v>
      </c>
      <c r="Q128" s="27">
        <f>[1]Reģistrs!M128</f>
        <v>30.366999999999997</v>
      </c>
      <c r="R128" s="20">
        <f>[1]Reģistrs!N128</f>
        <v>0</v>
      </c>
      <c r="S128" s="26" t="str">
        <f t="shared" si="15"/>
        <v>Atbilst</v>
      </c>
      <c r="T128" s="21" t="str">
        <f t="shared" si="16"/>
        <v>Atbilst</v>
      </c>
      <c r="U128" s="21" t="str">
        <f t="shared" si="17"/>
        <v>Atbilst</v>
      </c>
      <c r="V128" s="25">
        <f t="shared" si="18"/>
        <v>1.4110417462909222</v>
      </c>
      <c r="W128" s="24">
        <f>[1]Reģistrs!J128</f>
        <v>212500</v>
      </c>
      <c r="X128" s="23"/>
      <c r="Y128" s="22">
        <f t="shared" si="19"/>
        <v>27081322.174205001</v>
      </c>
      <c r="Z128" s="21">
        <f t="shared" si="20"/>
        <v>24352647.795765001</v>
      </c>
      <c r="AA128" s="21">
        <f t="shared" si="21"/>
        <v>5376.1819941502372</v>
      </c>
      <c r="AB128" s="20">
        <f t="shared" si="22"/>
        <v>1.3931800000000003</v>
      </c>
      <c r="AR128" s="1" t="b">
        <f>C128=[1]Reģistrs!D128</f>
        <v>1</v>
      </c>
    </row>
    <row r="129" spans="1:44" ht="25.5" customHeight="1" x14ac:dyDescent="0.2">
      <c r="A129" s="36">
        <f t="shared" si="13"/>
        <v>124</v>
      </c>
      <c r="B129" s="35" t="str">
        <f>[1]Reģistrs!C129</f>
        <v>Mazsalacas novada pašvaldība</v>
      </c>
      <c r="C129" s="34" t="str">
        <f>[1]Reģistrs!D129</f>
        <v>Energoefektivitātes paaugstināšana Mazsalacas pašvaldības Ramatas pagasta pārvaldes ēkā</v>
      </c>
      <c r="D129" s="33" t="str">
        <f>[1]Reģistrs!Z129</f>
        <v>Jā</v>
      </c>
      <c r="E129" s="32" t="str">
        <f>[1]Reģistrs!AA129</f>
        <v>Jā</v>
      </c>
      <c r="F129" s="32" t="str">
        <f>[1]Reģistrs!AB129</f>
        <v>Jā</v>
      </c>
      <c r="G129" s="31" t="str">
        <f>[1]Reģistrs!AC129</f>
        <v>Jā</v>
      </c>
      <c r="H129" s="30">
        <f>[1]Reģistrs!AE129</f>
        <v>8</v>
      </c>
      <c r="I129" s="29">
        <f>[1]Reģistrs!AG129</f>
        <v>8</v>
      </c>
      <c r="J129" s="29">
        <f>[1]Reģistrs!AI129</f>
        <v>4</v>
      </c>
      <c r="K129" s="29">
        <f>[1]Reģistrs!AK129</f>
        <v>10</v>
      </c>
      <c r="L129" s="29">
        <f>[1]Reģistrs!AM129</f>
        <v>0</v>
      </c>
      <c r="M129" s="29">
        <f>[1]Reģistrs!AO129</f>
        <v>0</v>
      </c>
      <c r="N129" s="29">
        <f>[1]Reģistrs!AQ129</f>
        <v>0</v>
      </c>
      <c r="O129" s="28">
        <f t="shared" si="14"/>
        <v>30</v>
      </c>
      <c r="P129" s="26">
        <f>[1]Reģistrs!L129</f>
        <v>39213.216</v>
      </c>
      <c r="Q129" s="27">
        <f>[1]Reģistrs!M129</f>
        <v>10.352808000000001</v>
      </c>
      <c r="R129" s="20">
        <f>[1]Reģistrs!N129</f>
        <v>0</v>
      </c>
      <c r="S129" s="26" t="str">
        <f t="shared" si="15"/>
        <v>Atbilst</v>
      </c>
      <c r="T129" s="21" t="str">
        <f t="shared" si="16"/>
        <v>Atbilst</v>
      </c>
      <c r="U129" s="21" t="str">
        <f t="shared" si="17"/>
        <v>Atbilst</v>
      </c>
      <c r="V129" s="25">
        <f t="shared" si="18"/>
        <v>1.5611318388167907</v>
      </c>
      <c r="W129" s="24">
        <f>[1]Reģistrs!J129</f>
        <v>61217</v>
      </c>
      <c r="X129" s="23"/>
      <c r="Y129" s="22">
        <f t="shared" si="19"/>
        <v>27142539.174205001</v>
      </c>
      <c r="Z129" s="21">
        <f t="shared" si="20"/>
        <v>24391861.011764999</v>
      </c>
      <c r="AA129" s="21">
        <f t="shared" si="21"/>
        <v>5386.5348021502368</v>
      </c>
      <c r="AB129" s="20">
        <f t="shared" si="22"/>
        <v>1.3931800000000003</v>
      </c>
      <c r="AR129" s="1" t="b">
        <f>C129=[1]Reģistrs!D129</f>
        <v>1</v>
      </c>
    </row>
    <row r="130" spans="1:44" ht="25.5" customHeight="1" x14ac:dyDescent="0.2">
      <c r="A130" s="36">
        <f t="shared" si="13"/>
        <v>125</v>
      </c>
      <c r="B130" s="35" t="str">
        <f>[1]Reģistrs!C130</f>
        <v>Strenču novada pašvaldība</v>
      </c>
      <c r="C130" s="34" t="str">
        <f>[1]Reģistrs!D130</f>
        <v>Energoefektivitātes paaugstināšana Sedas kultūras namā</v>
      </c>
      <c r="D130" s="33" t="str">
        <f>[1]Reģistrs!Z130</f>
        <v>Jā</v>
      </c>
      <c r="E130" s="32" t="str">
        <f>[1]Reģistrs!AA130</f>
        <v>Jā</v>
      </c>
      <c r="F130" s="32" t="str">
        <f>[1]Reģistrs!AB130</f>
        <v>Jā</v>
      </c>
      <c r="G130" s="31" t="str">
        <f>[1]Reģistrs!AC130</f>
        <v>Jā</v>
      </c>
      <c r="H130" s="30">
        <f>[1]Reģistrs!AE130</f>
        <v>6</v>
      </c>
      <c r="I130" s="29">
        <f>[1]Reģistrs!AG130</f>
        <v>6</v>
      </c>
      <c r="J130" s="29">
        <f>[1]Reģistrs!AI130</f>
        <v>8</v>
      </c>
      <c r="K130" s="29">
        <f>[1]Reģistrs!AK130</f>
        <v>10</v>
      </c>
      <c r="L130" s="29">
        <f>[1]Reģistrs!AM130</f>
        <v>0</v>
      </c>
      <c r="M130" s="29">
        <f>[1]Reģistrs!AO130</f>
        <v>0</v>
      </c>
      <c r="N130" s="29">
        <f>[1]Reģistrs!AQ130</f>
        <v>0</v>
      </c>
      <c r="O130" s="28">
        <f t="shared" si="14"/>
        <v>30</v>
      </c>
      <c r="P130" s="26">
        <f>[1]Reģistrs!L130</f>
        <v>249561.72</v>
      </c>
      <c r="Q130" s="27">
        <f>[1]Reģistrs!M130</f>
        <v>65.87764</v>
      </c>
      <c r="R130" s="20">
        <f>[1]Reģistrs!N130</f>
        <v>0</v>
      </c>
      <c r="S130" s="26" t="str">
        <f t="shared" si="15"/>
        <v>Atbilst</v>
      </c>
      <c r="T130" s="21" t="str">
        <f t="shared" si="16"/>
        <v>Atbilst</v>
      </c>
      <c r="U130" s="21" t="str">
        <f t="shared" si="17"/>
        <v>Atbilst</v>
      </c>
      <c r="V130" s="25">
        <f t="shared" si="18"/>
        <v>1.7915407859827219</v>
      </c>
      <c r="W130" s="24">
        <f>[1]Reģistrs!J130</f>
        <v>447100</v>
      </c>
      <c r="X130" s="23"/>
      <c r="Y130" s="22">
        <f t="shared" si="19"/>
        <v>27589639.174205001</v>
      </c>
      <c r="Z130" s="21">
        <f t="shared" si="20"/>
        <v>24641422.731764998</v>
      </c>
      <c r="AA130" s="21">
        <f t="shared" si="21"/>
        <v>5452.4124421502365</v>
      </c>
      <c r="AB130" s="20">
        <f t="shared" si="22"/>
        <v>1.3931800000000003</v>
      </c>
      <c r="AR130" s="1" t="b">
        <f>C130=[1]Reģistrs!D130</f>
        <v>1</v>
      </c>
    </row>
    <row r="131" spans="1:44" ht="25.5" customHeight="1" x14ac:dyDescent="0.2">
      <c r="A131" s="36">
        <f t="shared" si="13"/>
        <v>126</v>
      </c>
      <c r="B131" s="35" t="str">
        <f>[1]Reģistrs!C131</f>
        <v>Carnikavas novada pašvaldības aģentūra "Carnikavas Komunālserviss"</v>
      </c>
      <c r="C131" s="34" t="str">
        <f>[1]Reģistrs!D131</f>
        <v>Energoefektivitātes paaugstināšana un atjaunojamo energoresursu izmantošana pašvaldības ēkā Siguļos, Carnikavas novadā</v>
      </c>
      <c r="D131" s="33" t="str">
        <f>[1]Reģistrs!Z131</f>
        <v>Jā</v>
      </c>
      <c r="E131" s="32" t="str">
        <f>[1]Reģistrs!AA131</f>
        <v>Jā</v>
      </c>
      <c r="F131" s="32" t="str">
        <f>[1]Reģistrs!AB131</f>
        <v>Jā</v>
      </c>
      <c r="G131" s="31" t="str">
        <f>[1]Reģistrs!AC131</f>
        <v>Jā</v>
      </c>
      <c r="H131" s="30">
        <f>[1]Reģistrs!AE131</f>
        <v>4</v>
      </c>
      <c r="I131" s="29">
        <f>[1]Reģistrs!AG131</f>
        <v>8</v>
      </c>
      <c r="J131" s="29">
        <f>[1]Reģistrs!AI131</f>
        <v>2</v>
      </c>
      <c r="K131" s="29">
        <f>[1]Reģistrs!AK131</f>
        <v>3</v>
      </c>
      <c r="L131" s="29">
        <f>[1]Reģistrs!AM131</f>
        <v>10</v>
      </c>
      <c r="M131" s="29">
        <f>[1]Reģistrs!AO131</f>
        <v>3</v>
      </c>
      <c r="N131" s="29">
        <f>[1]Reģistrs!AQ131</f>
        <v>0</v>
      </c>
      <c r="O131" s="28">
        <f t="shared" si="14"/>
        <v>30</v>
      </c>
      <c r="P131" s="26">
        <f>[1]Reģistrs!L131</f>
        <v>167322.264</v>
      </c>
      <c r="Q131" s="27">
        <f>[1]Reģistrs!M131</f>
        <v>56.891432000000009</v>
      </c>
      <c r="R131" s="20">
        <f>[1]Reģistrs!N131</f>
        <v>0.4</v>
      </c>
      <c r="S131" s="26" t="str">
        <f t="shared" si="15"/>
        <v>Atbilst</v>
      </c>
      <c r="T131" s="21" t="str">
        <f t="shared" si="16"/>
        <v>Atbilst</v>
      </c>
      <c r="U131" s="21" t="str">
        <f t="shared" si="17"/>
        <v>Atbilst</v>
      </c>
      <c r="V131" s="25">
        <f t="shared" si="18"/>
        <v>2.0393272350175704</v>
      </c>
      <c r="W131" s="24">
        <f>[1]Reģistrs!J131</f>
        <v>341224.85</v>
      </c>
      <c r="X131" s="23"/>
      <c r="Y131" s="22">
        <f t="shared" si="19"/>
        <v>27930864.024205003</v>
      </c>
      <c r="Z131" s="21">
        <f t="shared" si="20"/>
        <v>24808744.995764997</v>
      </c>
      <c r="AA131" s="21">
        <f t="shared" si="21"/>
        <v>5509.3038741502369</v>
      </c>
      <c r="AB131" s="20">
        <f t="shared" si="22"/>
        <v>1.7931800000000004</v>
      </c>
      <c r="AR131" s="1" t="b">
        <f>C131=[1]Reģistrs!D131</f>
        <v>1</v>
      </c>
    </row>
    <row r="132" spans="1:44" ht="25.5" customHeight="1" x14ac:dyDescent="0.2">
      <c r="A132" s="36">
        <f t="shared" si="13"/>
        <v>127</v>
      </c>
      <c r="B132" s="35" t="str">
        <f>[1]Reģistrs!C132</f>
        <v>Viļakas novada pašvaldība</v>
      </c>
      <c r="C132" s="34" t="str">
        <f>[1]Reģistrs!D132</f>
        <v>Energoefektivitātes paaugstināšana pašvaldības ēkā Viļakā Balvu ielā 10</v>
      </c>
      <c r="D132" s="33" t="str">
        <f>[1]Reģistrs!Z132</f>
        <v>Jā</v>
      </c>
      <c r="E132" s="32" t="str">
        <f>[1]Reģistrs!AA132</f>
        <v>Jā</v>
      </c>
      <c r="F132" s="32" t="str">
        <f>[1]Reģistrs!AB132</f>
        <v>Jā</v>
      </c>
      <c r="G132" s="31" t="str">
        <f>[1]Reģistrs!AC132</f>
        <v>Jā</v>
      </c>
      <c r="H132" s="30">
        <f>[1]Reģistrs!AE132</f>
        <v>2</v>
      </c>
      <c r="I132" s="29">
        <f>[1]Reģistrs!AG132</f>
        <v>2</v>
      </c>
      <c r="J132" s="29">
        <f>[1]Reģistrs!AI132</f>
        <v>6</v>
      </c>
      <c r="K132" s="29">
        <f>[1]Reģistrs!AK132</f>
        <v>10</v>
      </c>
      <c r="L132" s="29">
        <f>[1]Reģistrs!AM132</f>
        <v>0</v>
      </c>
      <c r="M132" s="29">
        <f>[1]Reģistrs!AO132</f>
        <v>0</v>
      </c>
      <c r="N132" s="29">
        <f>[1]Reģistrs!AQ132</f>
        <v>10</v>
      </c>
      <c r="O132" s="28">
        <f t="shared" si="14"/>
        <v>30</v>
      </c>
      <c r="P132" s="26">
        <f>[1]Reģistrs!L132</f>
        <v>64259.184000000008</v>
      </c>
      <c r="Q132" s="27">
        <f>[1]Reģistrs!M132</f>
        <v>16.964639999999999</v>
      </c>
      <c r="R132" s="20">
        <f>[1]Reģistrs!N132</f>
        <v>0</v>
      </c>
      <c r="S132" s="26" t="str">
        <f t="shared" si="15"/>
        <v>Atbilst</v>
      </c>
      <c r="T132" s="21" t="str">
        <f t="shared" si="16"/>
        <v>Atbilst</v>
      </c>
      <c r="U132" s="21" t="str">
        <f t="shared" si="17"/>
        <v>Atbilst</v>
      </c>
      <c r="V132" s="25">
        <f t="shared" si="18"/>
        <v>2.2798297594317409</v>
      </c>
      <c r="W132" s="24">
        <f>[1]Reģistrs!J132</f>
        <v>146500</v>
      </c>
      <c r="X132" s="23"/>
      <c r="Y132" s="22">
        <f t="shared" si="19"/>
        <v>28077364.024205003</v>
      </c>
      <c r="Z132" s="21">
        <f t="shared" si="20"/>
        <v>24873004.179764997</v>
      </c>
      <c r="AA132" s="21">
        <f t="shared" si="21"/>
        <v>5526.268514150237</v>
      </c>
      <c r="AB132" s="20">
        <f t="shared" si="22"/>
        <v>1.7931800000000004</v>
      </c>
      <c r="AR132" s="1" t="b">
        <f>C132=[1]Reģistrs!D132</f>
        <v>1</v>
      </c>
    </row>
    <row r="133" spans="1:44" ht="25.5" customHeight="1" x14ac:dyDescent="0.2">
      <c r="A133" s="36">
        <f t="shared" si="13"/>
        <v>128</v>
      </c>
      <c r="B133" s="35" t="str">
        <f>[1]Reģistrs!C133</f>
        <v>Viļakas novada pašvaldība</v>
      </c>
      <c r="C133" s="34" t="str">
        <f>[1]Reģistrs!D133</f>
        <v>Energoefektivitātes paaugstināšana pašvaldības ēkā Abrenes ielā 9, Viļakā</v>
      </c>
      <c r="D133" s="33" t="str">
        <f>[1]Reģistrs!Z133</f>
        <v>Jā</v>
      </c>
      <c r="E133" s="32" t="str">
        <f>[1]Reģistrs!AA133</f>
        <v>Jā</v>
      </c>
      <c r="F133" s="32" t="str">
        <f>[1]Reģistrs!AB133</f>
        <v>Jā</v>
      </c>
      <c r="G133" s="31" t="str">
        <f>[1]Reģistrs!AC133</f>
        <v>Jā</v>
      </c>
      <c r="H133" s="30">
        <f>[1]Reģistrs!AE133</f>
        <v>2</v>
      </c>
      <c r="I133" s="29">
        <f>[1]Reģistrs!AG133</f>
        <v>2</v>
      </c>
      <c r="J133" s="29">
        <f>[1]Reģistrs!AI133</f>
        <v>6</v>
      </c>
      <c r="K133" s="29">
        <f>[1]Reģistrs!AK133</f>
        <v>10</v>
      </c>
      <c r="L133" s="29">
        <f>[1]Reģistrs!AM133</f>
        <v>0</v>
      </c>
      <c r="M133" s="29">
        <f>[1]Reģistrs!AO133</f>
        <v>0</v>
      </c>
      <c r="N133" s="29">
        <f>[1]Reģistrs!AQ133</f>
        <v>10</v>
      </c>
      <c r="O133" s="28">
        <f t="shared" si="14"/>
        <v>30</v>
      </c>
      <c r="P133" s="26">
        <f>[1]Reģistrs!L133</f>
        <v>57439.368000000009</v>
      </c>
      <c r="Q133" s="27">
        <f>[1]Reģistrs!M133</f>
        <v>15.163629999999998</v>
      </c>
      <c r="R133" s="20">
        <f>[1]Reģistrs!N133</f>
        <v>0</v>
      </c>
      <c r="S133" s="26" t="str">
        <f t="shared" si="15"/>
        <v>Atbilst</v>
      </c>
      <c r="T133" s="21" t="str">
        <f t="shared" si="16"/>
        <v>Atbilst</v>
      </c>
      <c r="U133" s="21" t="str">
        <f t="shared" si="17"/>
        <v>Atbilst</v>
      </c>
      <c r="V133" s="25">
        <f t="shared" si="18"/>
        <v>2.2806657621998903</v>
      </c>
      <c r="W133" s="24">
        <f>[1]Reģistrs!J133</f>
        <v>131000</v>
      </c>
      <c r="X133" s="23"/>
      <c r="Y133" s="22">
        <f t="shared" si="19"/>
        <v>28208364.024205003</v>
      </c>
      <c r="Z133" s="21">
        <f t="shared" si="20"/>
        <v>24930443.547764998</v>
      </c>
      <c r="AA133" s="21">
        <f t="shared" si="21"/>
        <v>5541.432144150237</v>
      </c>
      <c r="AB133" s="20">
        <f t="shared" si="22"/>
        <v>1.7931800000000004</v>
      </c>
      <c r="AR133" s="1" t="b">
        <f>C133=[1]Reģistrs!D133</f>
        <v>1</v>
      </c>
    </row>
    <row r="134" spans="1:44" ht="25.5" customHeight="1" x14ac:dyDescent="0.2">
      <c r="A134" s="36">
        <f t="shared" ref="A134:A197" si="23">A133+1</f>
        <v>129</v>
      </c>
      <c r="B134" s="35" t="str">
        <f>[1]Reģistrs!C134</f>
        <v>Balvu novada pašvaldība</v>
      </c>
      <c r="C134" s="34" t="str">
        <f>[1]Reģistrs!D134</f>
        <v>Samazināt primārās enerģijas patēriņu, sekmējot energoefektivitātes paaugstināšanu Balvu mūzikas skolā</v>
      </c>
      <c r="D134" s="33" t="str">
        <f>[1]Reģistrs!Z134</f>
        <v>Jā</v>
      </c>
      <c r="E134" s="32" t="str">
        <f>[1]Reģistrs!AA134</f>
        <v>Jā</v>
      </c>
      <c r="F134" s="32" t="str">
        <f>[1]Reģistrs!AB134</f>
        <v>Jā</v>
      </c>
      <c r="G134" s="31" t="str">
        <f>[1]Reģistrs!AC134</f>
        <v>Jā</v>
      </c>
      <c r="H134" s="30">
        <f>[1]Reģistrs!AE134</f>
        <v>10</v>
      </c>
      <c r="I134" s="29">
        <f>[1]Reģistrs!AG134</f>
        <v>10</v>
      </c>
      <c r="J134" s="29">
        <f>[1]Reģistrs!AI134</f>
        <v>6</v>
      </c>
      <c r="K134" s="29">
        <f>[1]Reģistrs!AK134</f>
        <v>3</v>
      </c>
      <c r="L134" s="29">
        <f>[1]Reģistrs!AM134</f>
        <v>0</v>
      </c>
      <c r="M134" s="29">
        <f>[1]Reģistrs!AO134</f>
        <v>0</v>
      </c>
      <c r="N134" s="29">
        <f>[1]Reģistrs!AQ134</f>
        <v>0</v>
      </c>
      <c r="O134" s="28">
        <f t="shared" ref="O134:O197" si="24">SUM(H134:N134)</f>
        <v>29</v>
      </c>
      <c r="P134" s="26">
        <f>[1]Reģistrs!L134</f>
        <v>110637.13</v>
      </c>
      <c r="Q134" s="27">
        <f>[1]Reģistrs!M134</f>
        <v>28.457740000000012</v>
      </c>
      <c r="R134" s="20">
        <f>[1]Reģistrs!N134</f>
        <v>0</v>
      </c>
      <c r="S134" s="26" t="str">
        <f t="shared" ref="S134:S197" si="25">IF(COUNTIF(D134:G134,"Nē")=0,"Atbilst","NEATBILST")</f>
        <v>Atbilst</v>
      </c>
      <c r="T134" s="21" t="str">
        <f t="shared" ref="T134:T197" si="26">IF(H134&lt;2,"NEATBILST",IF(I134&lt;2,"NEATBILST","Atbilst"))</f>
        <v>Atbilst</v>
      </c>
      <c r="U134" s="21" t="str">
        <f t="shared" ref="U134:U197" si="27">IF(COUNTIF(S134:T134,"NEATBILST")=0,"Atbilst","NEATBILST")</f>
        <v>Atbilst</v>
      </c>
      <c r="V134" s="25">
        <f t="shared" ref="V134:V197" si="28">W134/P134</f>
        <v>0.678749982035868</v>
      </c>
      <c r="W134" s="24">
        <f>[1]Reģistrs!J134</f>
        <v>75094.95</v>
      </c>
      <c r="X134" s="23"/>
      <c r="Y134" s="22">
        <f t="shared" si="19"/>
        <v>28283458.974205002</v>
      </c>
      <c r="Z134" s="21">
        <f t="shared" si="20"/>
        <v>25041080.677764997</v>
      </c>
      <c r="AA134" s="21">
        <f t="shared" si="21"/>
        <v>5569.8898841502369</v>
      </c>
      <c r="AB134" s="20">
        <f t="shared" si="22"/>
        <v>1.7931800000000004</v>
      </c>
      <c r="AR134" s="1" t="b">
        <f>C134=[1]Reģistrs!D134</f>
        <v>1</v>
      </c>
    </row>
    <row r="135" spans="1:44" ht="25.5" customHeight="1" x14ac:dyDescent="0.2">
      <c r="A135" s="36">
        <f t="shared" si="23"/>
        <v>130</v>
      </c>
      <c r="B135" s="35" t="str">
        <f>[1]Reģistrs!C135</f>
        <v>SIA Dobeles un apkārtnes slimnīca</v>
      </c>
      <c r="C135" s="34" t="str">
        <f>[1]Reģistrs!D135</f>
        <v>Dobeles un apkārtnes slimnīcas energoefektivitātes uzlabošana</v>
      </c>
      <c r="D135" s="33" t="str">
        <f>[1]Reģistrs!Z135</f>
        <v>Jā</v>
      </c>
      <c r="E135" s="32" t="str">
        <f>[1]Reģistrs!AA135</f>
        <v>Jā</v>
      </c>
      <c r="F135" s="32" t="str">
        <f>[1]Reģistrs!AB135</f>
        <v>Jā</v>
      </c>
      <c r="G135" s="31" t="str">
        <f>[1]Reģistrs!AC135</f>
        <v>Jā</v>
      </c>
      <c r="H135" s="30">
        <f>[1]Reģistrs!AE135</f>
        <v>10</v>
      </c>
      <c r="I135" s="29">
        <f>[1]Reģistrs!AG135</f>
        <v>10</v>
      </c>
      <c r="J135" s="29">
        <f>[1]Reģistrs!AI135</f>
        <v>0</v>
      </c>
      <c r="K135" s="29">
        <f>[1]Reģistrs!AK135</f>
        <v>6</v>
      </c>
      <c r="L135" s="29">
        <f>[1]Reģistrs!AM135</f>
        <v>0</v>
      </c>
      <c r="M135" s="29">
        <f>[1]Reģistrs!AO135</f>
        <v>3</v>
      </c>
      <c r="N135" s="29">
        <f>[1]Reģistrs!AQ135</f>
        <v>0</v>
      </c>
      <c r="O135" s="28">
        <f t="shared" si="24"/>
        <v>29</v>
      </c>
      <c r="P135" s="26">
        <f>[1]Reģistrs!L135</f>
        <v>1158159.6280000003</v>
      </c>
      <c r="Q135" s="27">
        <f>[1]Reģistrs!M135</f>
        <v>212.72621599999999</v>
      </c>
      <c r="R135" s="20">
        <f>[1]Reģistrs!N135</f>
        <v>0.11</v>
      </c>
      <c r="S135" s="26" t="str">
        <f t="shared" si="25"/>
        <v>Atbilst</v>
      </c>
      <c r="T135" s="21" t="str">
        <f t="shared" si="26"/>
        <v>Atbilst</v>
      </c>
      <c r="U135" s="21" t="str">
        <f t="shared" si="27"/>
        <v>Atbilst</v>
      </c>
      <c r="V135" s="25">
        <f t="shared" si="28"/>
        <v>0.70370265056415848</v>
      </c>
      <c r="W135" s="24">
        <f>[1]Reģistrs!J135</f>
        <v>815000</v>
      </c>
      <c r="X135" s="23"/>
      <c r="Y135" s="22">
        <f t="shared" ref="Y135:Y198" si="29">Y134+W135</f>
        <v>29098458.974205002</v>
      </c>
      <c r="Z135" s="21">
        <f t="shared" ref="Z135:Z198" si="30">Z134+P135</f>
        <v>26199240.305764996</v>
      </c>
      <c r="AA135" s="21">
        <f t="shared" ref="AA135:AA198" si="31">AA134+Q135</f>
        <v>5782.6161001502369</v>
      </c>
      <c r="AB135" s="20">
        <f t="shared" ref="AB135:AB198" si="32">AB134+R135</f>
        <v>1.9031800000000005</v>
      </c>
      <c r="AR135" s="1" t="b">
        <f>C135=[1]Reģistrs!D135</f>
        <v>1</v>
      </c>
    </row>
    <row r="136" spans="1:44" ht="25.5" customHeight="1" x14ac:dyDescent="0.2">
      <c r="A136" s="36">
        <f t="shared" si="23"/>
        <v>131</v>
      </c>
      <c r="B136" s="35" t="str">
        <f>[1]Reģistrs!C136</f>
        <v>Siguldas novada pašvaldība</v>
      </c>
      <c r="C136" s="34" t="str">
        <f>[1]Reģistrs!D136</f>
        <v>Energoefektivitātes paaugstināšana Allažu pamatskolas ēkā</v>
      </c>
      <c r="D136" s="33" t="str">
        <f>[1]Reģistrs!Z136</f>
        <v>Jā</v>
      </c>
      <c r="E136" s="32" t="str">
        <f>[1]Reģistrs!AA136</f>
        <v>Jā</v>
      </c>
      <c r="F136" s="32" t="str">
        <f>[1]Reģistrs!AB136</f>
        <v>Jā</v>
      </c>
      <c r="G136" s="31" t="str">
        <f>[1]Reģistrs!AC136</f>
        <v>Jā</v>
      </c>
      <c r="H136" s="30">
        <f>[1]Reģistrs!AE136</f>
        <v>10</v>
      </c>
      <c r="I136" s="29">
        <f>[1]Reģistrs!AG136</f>
        <v>10</v>
      </c>
      <c r="J136" s="29">
        <f>[1]Reģistrs!AI136</f>
        <v>6</v>
      </c>
      <c r="K136" s="29">
        <f>[1]Reģistrs!AK136</f>
        <v>3</v>
      </c>
      <c r="L136" s="29">
        <f>[1]Reģistrs!AM136</f>
        <v>0</v>
      </c>
      <c r="M136" s="29">
        <f>[1]Reģistrs!AO136</f>
        <v>0</v>
      </c>
      <c r="N136" s="29">
        <f>[1]Reģistrs!AQ136</f>
        <v>0</v>
      </c>
      <c r="O136" s="28">
        <f t="shared" si="24"/>
        <v>29</v>
      </c>
      <c r="P136" s="26">
        <f>[1]Reģistrs!L136</f>
        <v>158649.63</v>
      </c>
      <c r="Q136" s="27">
        <f>[1]Reģistrs!M136</f>
        <v>36.213269999999994</v>
      </c>
      <c r="R136" s="20">
        <f>[1]Reģistrs!N136</f>
        <v>0</v>
      </c>
      <c r="S136" s="26" t="str">
        <f t="shared" si="25"/>
        <v>Atbilst</v>
      </c>
      <c r="T136" s="21" t="str">
        <f t="shared" si="26"/>
        <v>Atbilst</v>
      </c>
      <c r="U136" s="21" t="str">
        <f t="shared" si="27"/>
        <v>Atbilst</v>
      </c>
      <c r="V136" s="25">
        <f t="shared" si="28"/>
        <v>1.0085116492235122</v>
      </c>
      <c r="W136" s="24">
        <f>[1]Reģistrs!J136</f>
        <v>160000</v>
      </c>
      <c r="X136" s="23"/>
      <c r="Y136" s="22">
        <f t="shared" si="29"/>
        <v>29258458.974205002</v>
      </c>
      <c r="Z136" s="21">
        <f t="shared" si="30"/>
        <v>26357889.935764994</v>
      </c>
      <c r="AA136" s="21">
        <f t="shared" si="31"/>
        <v>5818.8293701502371</v>
      </c>
      <c r="AB136" s="20">
        <f t="shared" si="32"/>
        <v>1.9031800000000005</v>
      </c>
      <c r="AR136" s="1" t="b">
        <f>C136=[1]Reģistrs!D136</f>
        <v>1</v>
      </c>
    </row>
    <row r="137" spans="1:44" ht="25.5" customHeight="1" x14ac:dyDescent="0.2">
      <c r="A137" s="36">
        <f t="shared" si="23"/>
        <v>132</v>
      </c>
      <c r="B137" s="35" t="str">
        <f>[1]Reģistrs!C137</f>
        <v>Iecavas novada pašvaldība</v>
      </c>
      <c r="C137" s="34" t="str">
        <f>[1]Reģistrs!D137</f>
        <v xml:space="preserve">Energoefektivitātes pasākumi pašvaldības aģentūrā Iecavas veselības centrs </v>
      </c>
      <c r="D137" s="33" t="str">
        <f>[1]Reģistrs!Z137</f>
        <v>Jā</v>
      </c>
      <c r="E137" s="32" t="str">
        <f>[1]Reģistrs!AA137</f>
        <v>Jā</v>
      </c>
      <c r="F137" s="32" t="str">
        <f>[1]Reģistrs!AB137</f>
        <v>Jā</v>
      </c>
      <c r="G137" s="31" t="str">
        <f>[1]Reģistrs!AC137</f>
        <v>Jā</v>
      </c>
      <c r="H137" s="30">
        <f>[1]Reģistrs!AE137</f>
        <v>10</v>
      </c>
      <c r="I137" s="29">
        <f>[1]Reģistrs!AG137</f>
        <v>8</v>
      </c>
      <c r="J137" s="29">
        <f>[1]Reģistrs!AI137</f>
        <v>0</v>
      </c>
      <c r="K137" s="29">
        <f>[1]Reģistrs!AK137</f>
        <v>3</v>
      </c>
      <c r="L137" s="29">
        <f>[1]Reģistrs!AM137</f>
        <v>0</v>
      </c>
      <c r="M137" s="29">
        <f>[1]Reģistrs!AO137</f>
        <v>3</v>
      </c>
      <c r="N137" s="29">
        <f>[1]Reģistrs!AQ137</f>
        <v>5</v>
      </c>
      <c r="O137" s="28">
        <f t="shared" si="24"/>
        <v>29</v>
      </c>
      <c r="P137" s="26">
        <f>[1]Reģistrs!L137</f>
        <v>112227.24800000004</v>
      </c>
      <c r="Q137" s="27">
        <f>[1]Reģistrs!M137</f>
        <v>26.898319999999991</v>
      </c>
      <c r="R137" s="20">
        <f>[1]Reģistrs!N137</f>
        <v>6.0000000000000001E-3</v>
      </c>
      <c r="S137" s="26" t="str">
        <f t="shared" si="25"/>
        <v>Atbilst</v>
      </c>
      <c r="T137" s="21" t="str">
        <f t="shared" si="26"/>
        <v>Atbilst</v>
      </c>
      <c r="U137" s="21" t="str">
        <f t="shared" si="27"/>
        <v>Atbilst</v>
      </c>
      <c r="V137" s="25">
        <f t="shared" si="28"/>
        <v>1.3260103286146689</v>
      </c>
      <c r="W137" s="24">
        <f>[1]Reģistrs!J137</f>
        <v>148814.49</v>
      </c>
      <c r="X137" s="23"/>
      <c r="Y137" s="22">
        <f t="shared" si="29"/>
        <v>29407273.464205001</v>
      </c>
      <c r="Z137" s="21">
        <f t="shared" si="30"/>
        <v>26470117.183764994</v>
      </c>
      <c r="AA137" s="21">
        <f t="shared" si="31"/>
        <v>5845.7276901502373</v>
      </c>
      <c r="AB137" s="20">
        <f t="shared" si="32"/>
        <v>1.9091800000000005</v>
      </c>
      <c r="AR137" s="1" t="b">
        <f>C137=[1]Reģistrs!D137</f>
        <v>1</v>
      </c>
    </row>
    <row r="138" spans="1:44" ht="25.5" customHeight="1" x14ac:dyDescent="0.2">
      <c r="A138" s="36">
        <f t="shared" si="23"/>
        <v>133</v>
      </c>
      <c r="B138" s="35" t="str">
        <f>[1]Reģistrs!C138</f>
        <v xml:space="preserve">Cēsu novada pašvaldība </v>
      </c>
      <c r="C138" s="34" t="str">
        <f>[1]Reģistrs!D138</f>
        <v>Cēsu internātpamatskolas -rehabilitācijas centra, Bērzaines ielā 34, Cēsīs, Cēsu novadā  energoefektivitates paaugstināšana</v>
      </c>
      <c r="D138" s="33" t="str">
        <f>[1]Reģistrs!Z138</f>
        <v>Jā</v>
      </c>
      <c r="E138" s="32" t="str">
        <f>[1]Reģistrs!AA138</f>
        <v>Jā</v>
      </c>
      <c r="F138" s="32" t="str">
        <f>[1]Reģistrs!AB138</f>
        <v>Jā</v>
      </c>
      <c r="G138" s="31" t="str">
        <f>[1]Reģistrs!AC138</f>
        <v>Jā</v>
      </c>
      <c r="H138" s="30">
        <f>[1]Reģistrs!AE138</f>
        <v>10</v>
      </c>
      <c r="I138" s="29">
        <f>[1]Reģistrs!AG138</f>
        <v>6</v>
      </c>
      <c r="J138" s="29">
        <f>[1]Reģistrs!AI138</f>
        <v>0</v>
      </c>
      <c r="K138" s="29">
        <f>[1]Reģistrs!AK138</f>
        <v>3</v>
      </c>
      <c r="L138" s="29">
        <f>[1]Reģistrs!AM138</f>
        <v>5</v>
      </c>
      <c r="M138" s="29">
        <f>[1]Reģistrs!AO138</f>
        <v>0</v>
      </c>
      <c r="N138" s="29">
        <f>[1]Reģistrs!AQ138</f>
        <v>5</v>
      </c>
      <c r="O138" s="28">
        <f t="shared" si="24"/>
        <v>29</v>
      </c>
      <c r="P138" s="26">
        <f>[1]Reģistrs!L138</f>
        <v>156677.07999999999</v>
      </c>
      <c r="Q138" s="27">
        <f>[1]Reģistrs!M138</f>
        <v>31.335416000000006</v>
      </c>
      <c r="R138" s="20">
        <f>[1]Reģistrs!N138</f>
        <v>0</v>
      </c>
      <c r="S138" s="26" t="str">
        <f t="shared" si="25"/>
        <v>Atbilst</v>
      </c>
      <c r="T138" s="21" t="str">
        <f t="shared" si="26"/>
        <v>Atbilst</v>
      </c>
      <c r="U138" s="21" t="str">
        <f t="shared" si="27"/>
        <v>Atbilst</v>
      </c>
      <c r="V138" s="25">
        <f t="shared" si="28"/>
        <v>1.3590054141933205</v>
      </c>
      <c r="W138" s="24">
        <f>[1]Reģistrs!J138</f>
        <v>212925</v>
      </c>
      <c r="X138" s="23"/>
      <c r="Y138" s="22">
        <f t="shared" si="29"/>
        <v>29620198.464205001</v>
      </c>
      <c r="Z138" s="21">
        <f t="shared" si="30"/>
        <v>26626794.263764992</v>
      </c>
      <c r="AA138" s="21">
        <f t="shared" si="31"/>
        <v>5877.0631061502372</v>
      </c>
      <c r="AB138" s="20">
        <f t="shared" si="32"/>
        <v>1.9091800000000005</v>
      </c>
      <c r="AR138" s="1" t="b">
        <f>C138=[1]Reģistrs!D138</f>
        <v>1</v>
      </c>
    </row>
    <row r="139" spans="1:44" ht="25.5" customHeight="1" x14ac:dyDescent="0.2">
      <c r="A139" s="36">
        <f t="shared" si="23"/>
        <v>134</v>
      </c>
      <c r="B139" s="35" t="str">
        <f>[1]Reģistrs!C139</f>
        <v>Līgatnes novada pašvaldība</v>
      </c>
      <c r="C139" s="34" t="str">
        <f>[1]Reģistrs!D139</f>
        <v>Līgatnes novada pirmsskolas izglītības iestādes ēkas energoefektivitātes paaugstināšana un pārbūve</v>
      </c>
      <c r="D139" s="33" t="str">
        <f>[1]Reģistrs!Z139</f>
        <v>Jā</v>
      </c>
      <c r="E139" s="32" t="str">
        <f>[1]Reģistrs!AA139</f>
        <v>Jā</v>
      </c>
      <c r="F139" s="32" t="str">
        <f>[1]Reģistrs!AB139</f>
        <v>Jā</v>
      </c>
      <c r="G139" s="31" t="str">
        <f>[1]Reģistrs!AC139</f>
        <v>Jā</v>
      </c>
      <c r="H139" s="30">
        <f>[1]Reģistrs!AE139</f>
        <v>6</v>
      </c>
      <c r="I139" s="29">
        <f>[1]Reģistrs!AG139</f>
        <v>2</v>
      </c>
      <c r="J139" s="29">
        <f>[1]Reģistrs!AI139</f>
        <v>6</v>
      </c>
      <c r="K139" s="29">
        <f>[1]Reģistrs!AK139</f>
        <v>10</v>
      </c>
      <c r="L139" s="29">
        <f>[1]Reģistrs!AM139</f>
        <v>0</v>
      </c>
      <c r="M139" s="29">
        <f>[1]Reģistrs!AO139</f>
        <v>0</v>
      </c>
      <c r="N139" s="29">
        <f>[1]Reģistrs!AQ139</f>
        <v>5</v>
      </c>
      <c r="O139" s="28">
        <f t="shared" si="24"/>
        <v>29</v>
      </c>
      <c r="P139" s="26">
        <f>[1]Reģistrs!L139</f>
        <v>138389.00200000004</v>
      </c>
      <c r="Q139" s="27">
        <f>[1]Reģistrs!M139</f>
        <v>26.963287000000005</v>
      </c>
      <c r="R139" s="20">
        <f>[1]Reģistrs!N139</f>
        <v>0</v>
      </c>
      <c r="S139" s="26" t="str">
        <f t="shared" si="25"/>
        <v>Atbilst</v>
      </c>
      <c r="T139" s="21" t="str">
        <f t="shared" si="26"/>
        <v>Atbilst</v>
      </c>
      <c r="U139" s="21" t="str">
        <f t="shared" si="27"/>
        <v>Atbilst</v>
      </c>
      <c r="V139" s="25">
        <f t="shared" si="28"/>
        <v>1.7670840635153937</v>
      </c>
      <c r="W139" s="24">
        <f>[1]Reģistrs!J139</f>
        <v>244545</v>
      </c>
      <c r="X139" s="23"/>
      <c r="Y139" s="22">
        <f t="shared" si="29"/>
        <v>29864743.464205001</v>
      </c>
      <c r="Z139" s="21">
        <f t="shared" si="30"/>
        <v>26765183.265764993</v>
      </c>
      <c r="AA139" s="21">
        <f t="shared" si="31"/>
        <v>5904.0263931502368</v>
      </c>
      <c r="AB139" s="20">
        <f t="shared" si="32"/>
        <v>1.9091800000000005</v>
      </c>
      <c r="AR139" s="1" t="b">
        <f>C139=[1]Reģistrs!D139</f>
        <v>1</v>
      </c>
    </row>
    <row r="140" spans="1:44" ht="25.5" customHeight="1" x14ac:dyDescent="0.2">
      <c r="A140" s="36">
        <f t="shared" si="23"/>
        <v>135</v>
      </c>
      <c r="B140" s="35" t="str">
        <f>[1]Reģistrs!C140</f>
        <v>Līgatnes novada pašvaldība</v>
      </c>
      <c r="C140" s="34" t="str">
        <f>[1]Reģistrs!D140</f>
        <v>Līgatnes novada pašvaldības administratīvās ēkas energoefektivitātes paaugstināšana</v>
      </c>
      <c r="D140" s="33" t="str">
        <f>[1]Reģistrs!Z140</f>
        <v>Jā</v>
      </c>
      <c r="E140" s="32" t="str">
        <f>[1]Reģistrs!AA140</f>
        <v>Jā</v>
      </c>
      <c r="F140" s="32" t="str">
        <f>[1]Reģistrs!AB140</f>
        <v>Jā</v>
      </c>
      <c r="G140" s="31" t="str">
        <f>[1]Reģistrs!AC140</f>
        <v>Jā</v>
      </c>
      <c r="H140" s="30">
        <f>[1]Reģistrs!AE140</f>
        <v>6</v>
      </c>
      <c r="I140" s="29">
        <f>[1]Reģistrs!AG140</f>
        <v>4</v>
      </c>
      <c r="J140" s="29">
        <f>[1]Reģistrs!AI140</f>
        <v>4</v>
      </c>
      <c r="K140" s="29">
        <f>[1]Reģistrs!AK140</f>
        <v>10</v>
      </c>
      <c r="L140" s="29">
        <f>[1]Reģistrs!AM140</f>
        <v>0</v>
      </c>
      <c r="M140" s="29">
        <f>[1]Reģistrs!AO140</f>
        <v>0</v>
      </c>
      <c r="N140" s="29">
        <f>[1]Reģistrs!AQ140</f>
        <v>5</v>
      </c>
      <c r="O140" s="28">
        <f t="shared" si="24"/>
        <v>29</v>
      </c>
      <c r="P140" s="26">
        <f>[1]Reģistrs!L140</f>
        <v>78214.716</v>
      </c>
      <c r="Q140" s="27">
        <f>[1]Reģistrs!M140</f>
        <v>19.504602000000002</v>
      </c>
      <c r="R140" s="20">
        <f>[1]Reģistrs!N140</f>
        <v>0</v>
      </c>
      <c r="S140" s="26" t="str">
        <f t="shared" si="25"/>
        <v>Atbilst</v>
      </c>
      <c r="T140" s="21" t="str">
        <f t="shared" si="26"/>
        <v>Atbilst</v>
      </c>
      <c r="U140" s="21" t="str">
        <f t="shared" si="27"/>
        <v>Atbilst</v>
      </c>
      <c r="V140" s="25">
        <f t="shared" si="28"/>
        <v>1.8170110085166071</v>
      </c>
      <c r="W140" s="24">
        <f>[1]Reģistrs!J140</f>
        <v>142117</v>
      </c>
      <c r="X140" s="23"/>
      <c r="Y140" s="22">
        <f t="shared" si="29"/>
        <v>30006860.464205001</v>
      </c>
      <c r="Z140" s="21">
        <f t="shared" si="30"/>
        <v>26843397.981764991</v>
      </c>
      <c r="AA140" s="21">
        <f t="shared" si="31"/>
        <v>5923.5309951502368</v>
      </c>
      <c r="AB140" s="20">
        <f t="shared" si="32"/>
        <v>1.9091800000000005</v>
      </c>
      <c r="AR140" s="1" t="b">
        <f>C140=[1]Reģistrs!D140</f>
        <v>1</v>
      </c>
    </row>
    <row r="141" spans="1:44" ht="25.5" customHeight="1" x14ac:dyDescent="0.2">
      <c r="A141" s="36">
        <f t="shared" si="23"/>
        <v>136</v>
      </c>
      <c r="B141" s="35" t="str">
        <f>[1]Reģistrs!C141</f>
        <v>Ilūkstes novada pašvaldība</v>
      </c>
      <c r="C141" s="34" t="str">
        <f>[1]Reģistrs!D141</f>
        <v xml:space="preserve">Kompleksi risinājumi energoefektivitātes paaugstināšanai Eglaines kultūras namā </v>
      </c>
      <c r="D141" s="33" t="str">
        <f>[1]Reģistrs!Z141</f>
        <v>Jā</v>
      </c>
      <c r="E141" s="32" t="str">
        <f>[1]Reģistrs!AA141</f>
        <v>Jā</v>
      </c>
      <c r="F141" s="32" t="str">
        <f>[1]Reģistrs!AB141</f>
        <v>Jā</v>
      </c>
      <c r="G141" s="31" t="str">
        <f>[1]Reģistrs!AC141</f>
        <v>Jā</v>
      </c>
      <c r="H141" s="30">
        <f>[1]Reģistrs!AE141</f>
        <v>2</v>
      </c>
      <c r="I141" s="29">
        <f>[1]Reģistrs!AG141</f>
        <v>4</v>
      </c>
      <c r="J141" s="29">
        <f>[1]Reģistrs!AI141</f>
        <v>10</v>
      </c>
      <c r="K141" s="29">
        <f>[1]Reģistrs!AK141</f>
        <v>10</v>
      </c>
      <c r="L141" s="29">
        <f>[1]Reģistrs!AM141</f>
        <v>0</v>
      </c>
      <c r="M141" s="29">
        <f>[1]Reģistrs!AO141</f>
        <v>3</v>
      </c>
      <c r="N141" s="29">
        <f>[1]Reģistrs!AQ141</f>
        <v>0</v>
      </c>
      <c r="O141" s="28">
        <f t="shared" si="24"/>
        <v>29</v>
      </c>
      <c r="P141" s="26">
        <f>[1]Reģistrs!L141</f>
        <v>121221.88399999998</v>
      </c>
      <c r="Q141" s="27">
        <f>[1]Reģistrs!M141</f>
        <v>31.958099999999998</v>
      </c>
      <c r="R141" s="20">
        <f>[1]Reģistrs!N141</f>
        <v>0.01</v>
      </c>
      <c r="S141" s="26" t="str">
        <f t="shared" si="25"/>
        <v>Atbilst</v>
      </c>
      <c r="T141" s="21" t="str">
        <f t="shared" si="26"/>
        <v>Atbilst</v>
      </c>
      <c r="U141" s="21" t="str">
        <f t="shared" si="27"/>
        <v>Atbilst</v>
      </c>
      <c r="V141" s="25">
        <f t="shared" si="28"/>
        <v>2.0692492289593525</v>
      </c>
      <c r="W141" s="24">
        <f>[1]Reģistrs!J141</f>
        <v>250838.29</v>
      </c>
      <c r="X141" s="23"/>
      <c r="Y141" s="22">
        <f t="shared" si="29"/>
        <v>30257698.754205</v>
      </c>
      <c r="Z141" s="21">
        <f t="shared" si="30"/>
        <v>26964619.86576499</v>
      </c>
      <c r="AA141" s="21">
        <f t="shared" si="31"/>
        <v>5955.4890951502366</v>
      </c>
      <c r="AB141" s="20">
        <f t="shared" si="32"/>
        <v>1.9191800000000006</v>
      </c>
      <c r="AR141" s="1" t="b">
        <f>C141=[1]Reģistrs!D141</f>
        <v>1</v>
      </c>
    </row>
    <row r="142" spans="1:44" ht="25.5" customHeight="1" x14ac:dyDescent="0.2">
      <c r="A142" s="36">
        <f t="shared" si="23"/>
        <v>137</v>
      </c>
      <c r="B142" s="35" t="str">
        <f>[1]Reģistrs!C142</f>
        <v>Krustpils novada pašvaldība</v>
      </c>
      <c r="C142" s="34" t="str">
        <f>[1]Reģistrs!D142</f>
        <v>Krustpils novada administrācijas ēkas Rīgas ielā 150a, Jēkabpilī atjaunošana un energoefektivitātes paaugstināšana</v>
      </c>
      <c r="D142" s="33" t="str">
        <f>[1]Reģistrs!Z142</f>
        <v>Jā</v>
      </c>
      <c r="E142" s="32" t="str">
        <f>[1]Reģistrs!AA142</f>
        <v>Jā</v>
      </c>
      <c r="F142" s="32" t="str">
        <f>[1]Reģistrs!AB142</f>
        <v>Jā</v>
      </c>
      <c r="G142" s="31" t="str">
        <f>[1]Reģistrs!AC142</f>
        <v>Jā</v>
      </c>
      <c r="H142" s="30">
        <f>[1]Reģistrs!AE142</f>
        <v>10</v>
      </c>
      <c r="I142" s="29">
        <f>[1]Reģistrs!AG142</f>
        <v>8</v>
      </c>
      <c r="J142" s="29">
        <f>[1]Reģistrs!AI142</f>
        <v>4</v>
      </c>
      <c r="K142" s="29">
        <f>[1]Reģistrs!AK142</f>
        <v>3</v>
      </c>
      <c r="L142" s="29">
        <f>[1]Reģistrs!AM142</f>
        <v>0</v>
      </c>
      <c r="M142" s="29">
        <f>[1]Reģistrs!AO142</f>
        <v>3</v>
      </c>
      <c r="N142" s="29">
        <f>[1]Reģistrs!AQ142</f>
        <v>0</v>
      </c>
      <c r="O142" s="28">
        <f t="shared" si="24"/>
        <v>28</v>
      </c>
      <c r="P142" s="26">
        <f>[1]Reģistrs!L142</f>
        <v>170110.617</v>
      </c>
      <c r="Q142" s="27">
        <f>[1]Reģistrs!M142</f>
        <v>30.867728</v>
      </c>
      <c r="R142" s="20">
        <f>[1]Reģistrs!N142</f>
        <v>1.0999999999999999E-2</v>
      </c>
      <c r="S142" s="26" t="str">
        <f t="shared" si="25"/>
        <v>Atbilst</v>
      </c>
      <c r="T142" s="21" t="str">
        <f t="shared" si="26"/>
        <v>Atbilst</v>
      </c>
      <c r="U142" s="21" t="str">
        <f t="shared" si="27"/>
        <v>Atbilst</v>
      </c>
      <c r="V142" s="25">
        <f t="shared" si="28"/>
        <v>1.1428715234158489</v>
      </c>
      <c r="W142" s="24">
        <f>[1]Reģistrs!J142</f>
        <v>194414.58</v>
      </c>
      <c r="X142" s="23"/>
      <c r="Y142" s="22">
        <f t="shared" si="29"/>
        <v>30452113.334204998</v>
      </c>
      <c r="Z142" s="21">
        <f t="shared" si="30"/>
        <v>27134730.482764989</v>
      </c>
      <c r="AA142" s="21">
        <f t="shared" si="31"/>
        <v>5986.3568231502368</v>
      </c>
      <c r="AB142" s="20">
        <f t="shared" si="32"/>
        <v>1.9301800000000005</v>
      </c>
      <c r="AR142" s="1" t="b">
        <f>C142=[1]Reģistrs!D142</f>
        <v>1</v>
      </c>
    </row>
    <row r="143" spans="1:44" ht="25.5" customHeight="1" x14ac:dyDescent="0.2">
      <c r="A143" s="36">
        <f t="shared" si="23"/>
        <v>138</v>
      </c>
      <c r="B143" s="35" t="str">
        <f>[1]Reģistrs!C143</f>
        <v>Aizputes novada pašvaldība</v>
      </c>
      <c r="C143" s="34" t="str">
        <f>[1]Reģistrs!D143</f>
        <v>Energoefektivitātes paaugstināšanu pasākumi sporta būvē Saules iela 9, Aizputē</v>
      </c>
      <c r="D143" s="33" t="str">
        <f>[1]Reģistrs!Z143</f>
        <v>Jā</v>
      </c>
      <c r="E143" s="32" t="str">
        <f>[1]Reģistrs!AA143</f>
        <v>Jā</v>
      </c>
      <c r="F143" s="32" t="str">
        <f>[1]Reģistrs!AB143</f>
        <v>Jā</v>
      </c>
      <c r="G143" s="31" t="str">
        <f>[1]Reģistrs!AC143</f>
        <v>Jā</v>
      </c>
      <c r="H143" s="30">
        <f>[1]Reģistrs!AE143</f>
        <v>10</v>
      </c>
      <c r="I143" s="29">
        <f>[1]Reģistrs!AG143</f>
        <v>8</v>
      </c>
      <c r="J143" s="29">
        <f>[1]Reģistrs!AI143</f>
        <v>4</v>
      </c>
      <c r="K143" s="29">
        <f>[1]Reģistrs!AK143</f>
        <v>6</v>
      </c>
      <c r="L143" s="29">
        <f>[1]Reģistrs!AM143</f>
        <v>0</v>
      </c>
      <c r="M143" s="29">
        <f>[1]Reģistrs!AO143</f>
        <v>0</v>
      </c>
      <c r="N143" s="29">
        <f>[1]Reģistrs!AQ143</f>
        <v>0</v>
      </c>
      <c r="O143" s="28">
        <f t="shared" si="24"/>
        <v>28</v>
      </c>
      <c r="P143" s="26">
        <f>[1]Reģistrs!L143</f>
        <v>66175.060000000012</v>
      </c>
      <c r="Q143" s="27">
        <f>[1]Reģistrs!M143</f>
        <v>13.438109999999998</v>
      </c>
      <c r="R143" s="20">
        <f>[1]Reģistrs!N143</f>
        <v>0</v>
      </c>
      <c r="S143" s="26" t="str">
        <f t="shared" si="25"/>
        <v>Atbilst</v>
      </c>
      <c r="T143" s="21" t="str">
        <f t="shared" si="26"/>
        <v>Atbilst</v>
      </c>
      <c r="U143" s="21" t="str">
        <f t="shared" si="27"/>
        <v>Atbilst</v>
      </c>
      <c r="V143" s="25">
        <f t="shared" si="28"/>
        <v>1.2890052536408729</v>
      </c>
      <c r="W143" s="24">
        <f>[1]Reģistrs!J143</f>
        <v>85300</v>
      </c>
      <c r="X143" s="23"/>
      <c r="Y143" s="22">
        <f t="shared" si="29"/>
        <v>30537413.334204998</v>
      </c>
      <c r="Z143" s="21">
        <f t="shared" si="30"/>
        <v>27200905.542764988</v>
      </c>
      <c r="AA143" s="21">
        <f t="shared" si="31"/>
        <v>5999.7949331502368</v>
      </c>
      <c r="AB143" s="20">
        <f t="shared" si="32"/>
        <v>1.9301800000000005</v>
      </c>
      <c r="AR143" s="1" t="b">
        <f>C143=[1]Reģistrs!D143</f>
        <v>1</v>
      </c>
    </row>
    <row r="144" spans="1:44" ht="25.5" customHeight="1" x14ac:dyDescent="0.2">
      <c r="A144" s="36">
        <f t="shared" si="23"/>
        <v>139</v>
      </c>
      <c r="B144" s="35" t="str">
        <f>[1]Reģistrs!C144</f>
        <v>Dagdas novada pašvaldība</v>
      </c>
      <c r="C144" s="34" t="str">
        <f>[1]Reģistrs!D144</f>
        <v>Dagdas novada izglītības iestādes ēkas energoefektivitātes paaugstināšana</v>
      </c>
      <c r="D144" s="33" t="str">
        <f>[1]Reģistrs!Z144</f>
        <v>Jā</v>
      </c>
      <c r="E144" s="32" t="str">
        <f>[1]Reģistrs!AA144</f>
        <v>Jā</v>
      </c>
      <c r="F144" s="32" t="str">
        <f>[1]Reģistrs!AB144</f>
        <v>Jā</v>
      </c>
      <c r="G144" s="31" t="str">
        <f>[1]Reģistrs!AC144</f>
        <v>Jā</v>
      </c>
      <c r="H144" s="30">
        <f>[1]Reģistrs!AE144</f>
        <v>10</v>
      </c>
      <c r="I144" s="29">
        <f>[1]Reģistrs!AG144</f>
        <v>8</v>
      </c>
      <c r="J144" s="29">
        <f>[1]Reģistrs!AI144</f>
        <v>4</v>
      </c>
      <c r="K144" s="29">
        <f>[1]Reģistrs!AK144</f>
        <v>6</v>
      </c>
      <c r="L144" s="29">
        <f>[1]Reģistrs!AM144</f>
        <v>0</v>
      </c>
      <c r="M144" s="29">
        <f>[1]Reģistrs!AO144</f>
        <v>0</v>
      </c>
      <c r="N144" s="29">
        <f>[1]Reģistrs!AQ144</f>
        <v>0</v>
      </c>
      <c r="O144" s="28">
        <f t="shared" si="24"/>
        <v>28</v>
      </c>
      <c r="P144" s="26">
        <f>[1]Reģistrs!L144</f>
        <v>152979.636</v>
      </c>
      <c r="Q144" s="27">
        <f>[1]Reģistrs!M144</f>
        <v>31.067689999999992</v>
      </c>
      <c r="R144" s="20">
        <f>[1]Reģistrs!N144</f>
        <v>0</v>
      </c>
      <c r="S144" s="26" t="str">
        <f t="shared" si="25"/>
        <v>Atbilst</v>
      </c>
      <c r="T144" s="21" t="str">
        <f t="shared" si="26"/>
        <v>Atbilst</v>
      </c>
      <c r="U144" s="21" t="str">
        <f t="shared" si="27"/>
        <v>Atbilst</v>
      </c>
      <c r="V144" s="25">
        <f t="shared" si="28"/>
        <v>1.2893791955420786</v>
      </c>
      <c r="W144" s="24">
        <f>[1]Reģistrs!J144</f>
        <v>197248.76</v>
      </c>
      <c r="X144" s="23"/>
      <c r="Y144" s="22">
        <f t="shared" si="29"/>
        <v>30734662.094205</v>
      </c>
      <c r="Z144" s="21">
        <f t="shared" si="30"/>
        <v>27353885.178764988</v>
      </c>
      <c r="AA144" s="21">
        <f t="shared" si="31"/>
        <v>6030.8626231502367</v>
      </c>
      <c r="AB144" s="20">
        <f t="shared" si="32"/>
        <v>1.9301800000000005</v>
      </c>
      <c r="AR144" s="1" t="b">
        <f>C144=[1]Reģistrs!D144</f>
        <v>1</v>
      </c>
    </row>
    <row r="145" spans="1:44" ht="25.5" customHeight="1" x14ac:dyDescent="0.2">
      <c r="A145" s="36">
        <f t="shared" si="23"/>
        <v>140</v>
      </c>
      <c r="B145" s="35" t="str">
        <f>[1]Reģistrs!C145</f>
        <v>Ērgļu novada pašvaldība</v>
      </c>
      <c r="C145" s="34" t="str">
        <f>[1]Reģistrs!D145</f>
        <v>Energoefektivitātes paaugstināšana Ērgļu novada pašvaldības ēkā atbilstoši Ērgļu novada attīstības programmai 2013.-2019.gadam</v>
      </c>
      <c r="D145" s="33" t="str">
        <f>[1]Reģistrs!Z145</f>
        <v>Jā</v>
      </c>
      <c r="E145" s="32" t="str">
        <f>[1]Reģistrs!AA145</f>
        <v>Jā</v>
      </c>
      <c r="F145" s="32" t="str">
        <f>[1]Reģistrs!AB145</f>
        <v>Jā</v>
      </c>
      <c r="G145" s="31" t="str">
        <f>[1]Reģistrs!AC145</f>
        <v>Jā</v>
      </c>
      <c r="H145" s="30">
        <f>[1]Reģistrs!AE145</f>
        <v>10</v>
      </c>
      <c r="I145" s="29">
        <f>[1]Reģistrs!AG145</f>
        <v>10</v>
      </c>
      <c r="J145" s="29">
        <f>[1]Reģistrs!AI145</f>
        <v>2</v>
      </c>
      <c r="K145" s="29">
        <f>[1]Reģistrs!AK145</f>
        <v>6</v>
      </c>
      <c r="L145" s="29">
        <f>[1]Reģistrs!AM145</f>
        <v>0</v>
      </c>
      <c r="M145" s="29">
        <f>[1]Reģistrs!AO145</f>
        <v>0</v>
      </c>
      <c r="N145" s="29">
        <f>[1]Reģistrs!AQ145</f>
        <v>0</v>
      </c>
      <c r="O145" s="28">
        <f t="shared" si="24"/>
        <v>28</v>
      </c>
      <c r="P145" s="26">
        <f>[1]Reģistrs!L145</f>
        <v>132918.65400000001</v>
      </c>
      <c r="Q145" s="27">
        <f>[1]Reģistrs!M145</f>
        <v>35.090927999999998</v>
      </c>
      <c r="R145" s="20">
        <f>[1]Reģistrs!N145</f>
        <v>0</v>
      </c>
      <c r="S145" s="26" t="str">
        <f t="shared" si="25"/>
        <v>Atbilst</v>
      </c>
      <c r="T145" s="21" t="str">
        <f t="shared" si="26"/>
        <v>Atbilst</v>
      </c>
      <c r="U145" s="21" t="str">
        <f t="shared" si="27"/>
        <v>Atbilst</v>
      </c>
      <c r="V145" s="25">
        <f t="shared" si="28"/>
        <v>1.3059867428389698</v>
      </c>
      <c r="W145" s="24">
        <f>[1]Reģistrs!J145</f>
        <v>173590</v>
      </c>
      <c r="X145" s="23"/>
      <c r="Y145" s="22">
        <f t="shared" si="29"/>
        <v>30908252.094205</v>
      </c>
      <c r="Z145" s="21">
        <f t="shared" si="30"/>
        <v>27486803.832764987</v>
      </c>
      <c r="AA145" s="21">
        <f t="shared" si="31"/>
        <v>6065.9535511502363</v>
      </c>
      <c r="AB145" s="20">
        <f t="shared" si="32"/>
        <v>1.9301800000000005</v>
      </c>
      <c r="AR145" s="1" t="b">
        <f>C145=[1]Reģistrs!D145</f>
        <v>1</v>
      </c>
    </row>
    <row r="146" spans="1:44" ht="25.5" customHeight="1" x14ac:dyDescent="0.2">
      <c r="A146" s="36">
        <f t="shared" si="23"/>
        <v>141</v>
      </c>
      <c r="B146" s="35" t="str">
        <f>[1]Reģistrs!C146</f>
        <v>Aizkraukles novada pašvaldība</v>
      </c>
      <c r="C146" s="34" t="str">
        <f>[1]Reģistrs!D146</f>
        <v>Aizkraukles novada pašvaldības administratīvās ēkas Lāčplēša ielā 1a, Aizkrauklē energoefektivitātes paaugstināšana</v>
      </c>
      <c r="D146" s="33" t="str">
        <f>[1]Reģistrs!Z146</f>
        <v>Jā</v>
      </c>
      <c r="E146" s="32" t="str">
        <f>[1]Reģistrs!AA146</f>
        <v>Jā</v>
      </c>
      <c r="F146" s="32" t="str">
        <f>[1]Reģistrs!AB146</f>
        <v>Jā</v>
      </c>
      <c r="G146" s="31" t="str">
        <f>[1]Reģistrs!AC146</f>
        <v>Jā</v>
      </c>
      <c r="H146" s="30">
        <f>[1]Reģistrs!AE146</f>
        <v>8</v>
      </c>
      <c r="I146" s="29">
        <f>[1]Reģistrs!AG146</f>
        <v>8</v>
      </c>
      <c r="J146" s="29">
        <f>[1]Reģistrs!AI146</f>
        <v>4</v>
      </c>
      <c r="K146" s="29">
        <f>[1]Reģistrs!AK146</f>
        <v>3</v>
      </c>
      <c r="L146" s="29">
        <f>[1]Reģistrs!AM146</f>
        <v>0</v>
      </c>
      <c r="M146" s="29">
        <f>[1]Reģistrs!AO146</f>
        <v>0</v>
      </c>
      <c r="N146" s="29">
        <f>[1]Reģistrs!AQ146</f>
        <v>5</v>
      </c>
      <c r="O146" s="28">
        <f t="shared" si="24"/>
        <v>28</v>
      </c>
      <c r="P146" s="26">
        <f>[1]Reģistrs!L146</f>
        <v>112436.253</v>
      </c>
      <c r="Q146" s="27">
        <f>[1]Reģistrs!M146</f>
        <v>26.746029000000004</v>
      </c>
      <c r="R146" s="20">
        <f>[1]Reģistrs!N146</f>
        <v>0</v>
      </c>
      <c r="S146" s="26" t="str">
        <f t="shared" si="25"/>
        <v>Atbilst</v>
      </c>
      <c r="T146" s="21" t="str">
        <f t="shared" si="26"/>
        <v>Atbilst</v>
      </c>
      <c r="U146" s="21" t="str">
        <f t="shared" si="27"/>
        <v>Atbilst</v>
      </c>
      <c r="V146" s="25">
        <f t="shared" si="28"/>
        <v>1.4106660064525629</v>
      </c>
      <c r="W146" s="24">
        <f>[1]Reģistrs!J146</f>
        <v>158610</v>
      </c>
      <c r="X146" s="23"/>
      <c r="Y146" s="22">
        <f t="shared" si="29"/>
        <v>31066862.094205</v>
      </c>
      <c r="Z146" s="21">
        <f t="shared" si="30"/>
        <v>27599240.085764986</v>
      </c>
      <c r="AA146" s="21">
        <f t="shared" si="31"/>
        <v>6092.6995801502362</v>
      </c>
      <c r="AB146" s="20">
        <f t="shared" si="32"/>
        <v>1.9301800000000005</v>
      </c>
      <c r="AR146" s="1" t="b">
        <f>C146=[1]Reģistrs!D146</f>
        <v>1</v>
      </c>
    </row>
    <row r="147" spans="1:44" ht="25.5" customHeight="1" x14ac:dyDescent="0.2">
      <c r="A147" s="36">
        <f t="shared" si="23"/>
        <v>142</v>
      </c>
      <c r="B147" s="35" t="str">
        <f>[1]Reģistrs!C147</f>
        <v>Riebiņu novada pašvaldība</v>
      </c>
      <c r="C147" s="34" t="str">
        <f>[1]Reģistrs!D147</f>
        <v>Sīļukalna kultūras nama Latgales ielā 1, Sīļukalnā, Sīļukalna pagastā, Riebiņu novadā energoefektivitātes paaugstināšanas pasākumi</v>
      </c>
      <c r="D147" s="33" t="str">
        <f>[1]Reģistrs!Z147</f>
        <v>Jā</v>
      </c>
      <c r="E147" s="32" t="str">
        <f>[1]Reģistrs!AA147</f>
        <v>Jā</v>
      </c>
      <c r="F147" s="32" t="str">
        <f>[1]Reģistrs!AB147</f>
        <v>Jā</v>
      </c>
      <c r="G147" s="31" t="str">
        <f>[1]Reģistrs!AC147</f>
        <v>Jā</v>
      </c>
      <c r="H147" s="30">
        <f>[1]Reģistrs!AE147</f>
        <v>8</v>
      </c>
      <c r="I147" s="29">
        <f>[1]Reģistrs!AG147</f>
        <v>4</v>
      </c>
      <c r="J147" s="29">
        <f>[1]Reģistrs!AI147</f>
        <v>6</v>
      </c>
      <c r="K147" s="29">
        <f>[1]Reģistrs!AK147</f>
        <v>10</v>
      </c>
      <c r="L147" s="29">
        <f>[1]Reģistrs!AM147</f>
        <v>0</v>
      </c>
      <c r="M147" s="29">
        <f>[1]Reģistrs!AO147</f>
        <v>0</v>
      </c>
      <c r="N147" s="29">
        <f>[1]Reģistrs!AQ147</f>
        <v>0</v>
      </c>
      <c r="O147" s="28">
        <f t="shared" si="24"/>
        <v>28</v>
      </c>
      <c r="P147" s="26">
        <f>[1]Reģistrs!L147</f>
        <v>62528.278000000006</v>
      </c>
      <c r="Q147" s="27">
        <f>[1]Reģistrs!M147</f>
        <v>12.343900000000042</v>
      </c>
      <c r="R147" s="20">
        <f>[1]Reģistrs!N147</f>
        <v>0</v>
      </c>
      <c r="S147" s="26" t="str">
        <f t="shared" si="25"/>
        <v>Atbilst</v>
      </c>
      <c r="T147" s="21" t="str">
        <f t="shared" si="26"/>
        <v>Atbilst</v>
      </c>
      <c r="U147" s="21" t="str">
        <f t="shared" si="27"/>
        <v>Atbilst</v>
      </c>
      <c r="V147" s="25">
        <f t="shared" si="28"/>
        <v>1.583283646480717</v>
      </c>
      <c r="W147" s="24">
        <f>[1]Reģistrs!J147</f>
        <v>99000</v>
      </c>
      <c r="X147" s="23"/>
      <c r="Y147" s="22">
        <f t="shared" si="29"/>
        <v>31165862.094205</v>
      </c>
      <c r="Z147" s="21">
        <f t="shared" si="30"/>
        <v>27661768.363764986</v>
      </c>
      <c r="AA147" s="21">
        <f t="shared" si="31"/>
        <v>6105.0434801502361</v>
      </c>
      <c r="AB147" s="20">
        <f t="shared" si="32"/>
        <v>1.9301800000000005</v>
      </c>
      <c r="AR147" s="1" t="b">
        <f>C147=[1]Reģistrs!D147</f>
        <v>1</v>
      </c>
    </row>
    <row r="148" spans="1:44" ht="25.5" customHeight="1" x14ac:dyDescent="0.2">
      <c r="A148" s="36">
        <f t="shared" si="23"/>
        <v>143</v>
      </c>
      <c r="B148" s="35" t="str">
        <f>[1]Reģistrs!C148</f>
        <v>Rūjienas novada pašvaldība</v>
      </c>
      <c r="C148" s="34" t="str">
        <f>[1]Reģistrs!D148</f>
        <v>Energoefektivitātes pasākumu īstenošana Rūjienas bibliotēkas ēkā</v>
      </c>
      <c r="D148" s="33" t="str">
        <f>[1]Reģistrs!Z148</f>
        <v>Jā</v>
      </c>
      <c r="E148" s="32" t="str">
        <f>[1]Reģistrs!AA148</f>
        <v>Jā</v>
      </c>
      <c r="F148" s="32" t="str">
        <f>[1]Reģistrs!AB148</f>
        <v>Jā</v>
      </c>
      <c r="G148" s="31" t="str">
        <f>[1]Reģistrs!AC148</f>
        <v>Jā</v>
      </c>
      <c r="H148" s="30">
        <f>[1]Reģistrs!AE148</f>
        <v>6</v>
      </c>
      <c r="I148" s="29">
        <f>[1]Reģistrs!AG148</f>
        <v>4</v>
      </c>
      <c r="J148" s="29">
        <f>[1]Reģistrs!AI148</f>
        <v>8</v>
      </c>
      <c r="K148" s="29">
        <f>[1]Reģistrs!AK148</f>
        <v>10</v>
      </c>
      <c r="L148" s="29">
        <f>[1]Reģistrs!AM148</f>
        <v>0</v>
      </c>
      <c r="M148" s="29">
        <f>[1]Reģistrs!AO148</f>
        <v>0</v>
      </c>
      <c r="N148" s="29">
        <f>[1]Reģistrs!AQ148</f>
        <v>0</v>
      </c>
      <c r="O148" s="28">
        <f t="shared" si="24"/>
        <v>28</v>
      </c>
      <c r="P148" s="26">
        <f>[1]Reģistrs!L148</f>
        <v>116987.45099999999</v>
      </c>
      <c r="Q148" s="27">
        <f>[1]Reģistrs!M148</f>
        <v>24.153822000000005</v>
      </c>
      <c r="R148" s="20">
        <f>[1]Reģistrs!N148</f>
        <v>0</v>
      </c>
      <c r="S148" s="26" t="str">
        <f t="shared" si="25"/>
        <v>Atbilst</v>
      </c>
      <c r="T148" s="21" t="str">
        <f t="shared" si="26"/>
        <v>Atbilst</v>
      </c>
      <c r="U148" s="21" t="str">
        <f t="shared" si="27"/>
        <v>Atbilst</v>
      </c>
      <c r="V148" s="25">
        <f t="shared" si="28"/>
        <v>1.6657373875083408</v>
      </c>
      <c r="W148" s="24">
        <f>[1]Reģistrs!J148</f>
        <v>194870.37100000001</v>
      </c>
      <c r="X148" s="23"/>
      <c r="Y148" s="22">
        <f t="shared" si="29"/>
        <v>31360732.465204999</v>
      </c>
      <c r="Z148" s="21">
        <f t="shared" si="30"/>
        <v>27778755.814764988</v>
      </c>
      <c r="AA148" s="21">
        <f t="shared" si="31"/>
        <v>6129.1973021502363</v>
      </c>
      <c r="AB148" s="20">
        <f t="shared" si="32"/>
        <v>1.9301800000000005</v>
      </c>
      <c r="AR148" s="1" t="b">
        <f>C148=[1]Reģistrs!D148</f>
        <v>1</v>
      </c>
    </row>
    <row r="149" spans="1:44" ht="25.5" customHeight="1" x14ac:dyDescent="0.2">
      <c r="A149" s="36">
        <f t="shared" si="23"/>
        <v>144</v>
      </c>
      <c r="B149" s="35" t="str">
        <f>[1]Reģistrs!C149</f>
        <v>Rūjienas novada pašvaldība</v>
      </c>
      <c r="C149" s="34" t="str">
        <f>[1]Reģistrs!D149</f>
        <v>Energoefektivitātes pasākumu īstenošana Rūjienas novada izstāžu zāles ēkā</v>
      </c>
      <c r="D149" s="33" t="str">
        <f>[1]Reģistrs!Z149</f>
        <v>Jā</v>
      </c>
      <c r="E149" s="32" t="str">
        <f>[1]Reģistrs!AA149</f>
        <v>Jā</v>
      </c>
      <c r="F149" s="32" t="str">
        <f>[1]Reģistrs!AB149</f>
        <v>Jā</v>
      </c>
      <c r="G149" s="31" t="str">
        <f>[1]Reģistrs!AC149</f>
        <v>Jā</v>
      </c>
      <c r="H149" s="30">
        <f>[1]Reģistrs!AE149</f>
        <v>6</v>
      </c>
      <c r="I149" s="29">
        <f>[1]Reģistrs!AG149</f>
        <v>10</v>
      </c>
      <c r="J149" s="29">
        <f>[1]Reģistrs!AI149</f>
        <v>2</v>
      </c>
      <c r="K149" s="29">
        <f>[1]Reģistrs!AK149</f>
        <v>10</v>
      </c>
      <c r="L149" s="29">
        <f>[1]Reģistrs!AM149</f>
        <v>0</v>
      </c>
      <c r="M149" s="29">
        <f>[1]Reģistrs!AO149</f>
        <v>0</v>
      </c>
      <c r="N149" s="29">
        <f>[1]Reģistrs!AQ149</f>
        <v>0</v>
      </c>
      <c r="O149" s="28">
        <f t="shared" si="24"/>
        <v>28</v>
      </c>
      <c r="P149" s="26">
        <f>[1]Reģistrs!L149</f>
        <v>32515.672000000002</v>
      </c>
      <c r="Q149" s="27">
        <f>[1]Reģistrs!M149</f>
        <v>13.004776</v>
      </c>
      <c r="R149" s="20">
        <f>[1]Reģistrs!N149</f>
        <v>0</v>
      </c>
      <c r="S149" s="26" t="str">
        <f t="shared" si="25"/>
        <v>Atbilst</v>
      </c>
      <c r="T149" s="21" t="str">
        <f t="shared" si="26"/>
        <v>Atbilst</v>
      </c>
      <c r="U149" s="21" t="str">
        <f t="shared" si="27"/>
        <v>Atbilst</v>
      </c>
      <c r="V149" s="25">
        <f t="shared" si="28"/>
        <v>1.7178169780713741</v>
      </c>
      <c r="W149" s="24">
        <f>[1]Reģistrs!J149</f>
        <v>55855.973415</v>
      </c>
      <c r="X149" s="23"/>
      <c r="Y149" s="22">
        <f t="shared" si="29"/>
        <v>31416588.438619997</v>
      </c>
      <c r="Z149" s="21">
        <f t="shared" si="30"/>
        <v>27811271.486764986</v>
      </c>
      <c r="AA149" s="21">
        <f t="shared" si="31"/>
        <v>6142.202078150236</v>
      </c>
      <c r="AB149" s="20">
        <f t="shared" si="32"/>
        <v>1.9301800000000005</v>
      </c>
      <c r="AR149" s="1" t="b">
        <f>C149=[1]Reģistrs!D149</f>
        <v>1</v>
      </c>
    </row>
    <row r="150" spans="1:44" ht="25.5" customHeight="1" x14ac:dyDescent="0.2">
      <c r="A150" s="36">
        <f t="shared" si="23"/>
        <v>145</v>
      </c>
      <c r="B150" s="35" t="str">
        <f>[1]Reģistrs!C150</f>
        <v>Burtnieku novada pašvaldība</v>
      </c>
      <c r="C150" s="34" t="str">
        <f>[1]Reģistrs!D150</f>
        <v>Energoefektivitātes pasākumu īstenošana Burtnieku pagasta pārvaldes ēkā</v>
      </c>
      <c r="D150" s="33" t="str">
        <f>[1]Reģistrs!Z150</f>
        <v>Jā</v>
      </c>
      <c r="E150" s="32" t="str">
        <f>[1]Reģistrs!AA150</f>
        <v>Jā</v>
      </c>
      <c r="F150" s="32" t="str">
        <f>[1]Reģistrs!AB150</f>
        <v>Jā</v>
      </c>
      <c r="G150" s="31" t="str">
        <f>[1]Reģistrs!AC150</f>
        <v>Jā</v>
      </c>
      <c r="H150" s="30">
        <f>[1]Reģistrs!AE150</f>
        <v>6</v>
      </c>
      <c r="I150" s="29">
        <f>[1]Reģistrs!AG150</f>
        <v>6</v>
      </c>
      <c r="J150" s="29">
        <f>[1]Reģistrs!AI150</f>
        <v>6</v>
      </c>
      <c r="K150" s="29">
        <f>[1]Reģistrs!AK150</f>
        <v>10</v>
      </c>
      <c r="L150" s="29">
        <f>[1]Reģistrs!AM150</f>
        <v>0</v>
      </c>
      <c r="M150" s="29">
        <f>[1]Reģistrs!AO150</f>
        <v>0</v>
      </c>
      <c r="N150" s="29">
        <f>[1]Reģistrs!AQ150</f>
        <v>0</v>
      </c>
      <c r="O150" s="28">
        <f t="shared" si="24"/>
        <v>28</v>
      </c>
      <c r="P150" s="26">
        <f>[1]Reģistrs!L150</f>
        <v>46118.23000000001</v>
      </c>
      <c r="Q150" s="27">
        <f>[1]Reģistrs!M150</f>
        <v>11.803460000000001</v>
      </c>
      <c r="R150" s="20">
        <f>[1]Reģistrs!N150</f>
        <v>0</v>
      </c>
      <c r="S150" s="26" t="str">
        <f t="shared" si="25"/>
        <v>Atbilst</v>
      </c>
      <c r="T150" s="21" t="str">
        <f t="shared" si="26"/>
        <v>Atbilst</v>
      </c>
      <c r="U150" s="21" t="str">
        <f t="shared" si="27"/>
        <v>Atbilst</v>
      </c>
      <c r="V150" s="25">
        <f t="shared" si="28"/>
        <v>1.79434182534759</v>
      </c>
      <c r="W150" s="24">
        <f>[1]Reģistrs!J150</f>
        <v>82751.869000000006</v>
      </c>
      <c r="X150" s="23"/>
      <c r="Y150" s="22">
        <f t="shared" si="29"/>
        <v>31499340.307619996</v>
      </c>
      <c r="Z150" s="21">
        <f t="shared" si="30"/>
        <v>27857389.716764987</v>
      </c>
      <c r="AA150" s="21">
        <f t="shared" si="31"/>
        <v>6154.0055381502361</v>
      </c>
      <c r="AB150" s="20">
        <f t="shared" si="32"/>
        <v>1.9301800000000005</v>
      </c>
      <c r="AR150" s="1" t="b">
        <f>C150=[1]Reģistrs!D150</f>
        <v>1</v>
      </c>
    </row>
    <row r="151" spans="1:44" ht="25.5" customHeight="1" x14ac:dyDescent="0.2">
      <c r="A151" s="36">
        <f t="shared" si="23"/>
        <v>146</v>
      </c>
      <c r="B151" s="35" t="str">
        <f>[1]Reģistrs!C151</f>
        <v>Viļakas novada pašvaldība</v>
      </c>
      <c r="C151" s="34" t="str">
        <f>[1]Reģistrs!D151</f>
        <v>Energoefektivitātes paaugstināšana pašvaldības ēkā Rekovas ielā 23, Rekovā</v>
      </c>
      <c r="D151" s="33" t="str">
        <f>[1]Reģistrs!Z151</f>
        <v>Jā</v>
      </c>
      <c r="E151" s="32" t="str">
        <f>[1]Reģistrs!AA151</f>
        <v>Jā</v>
      </c>
      <c r="F151" s="32" t="str">
        <f>[1]Reģistrs!AB151</f>
        <v>Jā</v>
      </c>
      <c r="G151" s="31" t="str">
        <f>[1]Reģistrs!AC151</f>
        <v>Jā</v>
      </c>
      <c r="H151" s="30">
        <f>[1]Reģistrs!AE151</f>
        <v>2</v>
      </c>
      <c r="I151" s="29">
        <f>[1]Reģistrs!AG151</f>
        <v>2</v>
      </c>
      <c r="J151" s="29">
        <f>[1]Reģistrs!AI151</f>
        <v>4</v>
      </c>
      <c r="K151" s="29">
        <f>[1]Reģistrs!AK151</f>
        <v>10</v>
      </c>
      <c r="L151" s="29">
        <f>[1]Reģistrs!AM151</f>
        <v>0</v>
      </c>
      <c r="M151" s="29">
        <f>[1]Reģistrs!AO151</f>
        <v>0</v>
      </c>
      <c r="N151" s="29">
        <f>[1]Reģistrs!AQ151</f>
        <v>10</v>
      </c>
      <c r="O151" s="28">
        <f t="shared" si="24"/>
        <v>28</v>
      </c>
      <c r="P151" s="26">
        <f>[1]Reģistrs!L151</f>
        <v>62761.496399999989</v>
      </c>
      <c r="Q151" s="27">
        <f>[1]Reģistrs!M151</f>
        <v>16.568639999999998</v>
      </c>
      <c r="R151" s="20">
        <f>[1]Reģistrs!N151</f>
        <v>0</v>
      </c>
      <c r="S151" s="26" t="str">
        <f t="shared" si="25"/>
        <v>Atbilst</v>
      </c>
      <c r="T151" s="21" t="str">
        <f t="shared" si="26"/>
        <v>Atbilst</v>
      </c>
      <c r="U151" s="21" t="str">
        <f t="shared" si="27"/>
        <v>Atbilst</v>
      </c>
      <c r="V151" s="25">
        <f t="shared" si="28"/>
        <v>2.278467025206238</v>
      </c>
      <c r="W151" s="24">
        <f>[1]Reģistrs!J151</f>
        <v>143000</v>
      </c>
      <c r="X151" s="23"/>
      <c r="Y151" s="22">
        <f t="shared" si="29"/>
        <v>31642340.307619996</v>
      </c>
      <c r="Z151" s="21">
        <f t="shared" si="30"/>
        <v>27920151.213164985</v>
      </c>
      <c r="AA151" s="21">
        <f t="shared" si="31"/>
        <v>6170.5741781502365</v>
      </c>
      <c r="AB151" s="20">
        <f t="shared" si="32"/>
        <v>1.9301800000000005</v>
      </c>
      <c r="AR151" s="1" t="b">
        <f>C151=[1]Reģistrs!D151</f>
        <v>1</v>
      </c>
    </row>
    <row r="152" spans="1:44" ht="25.5" customHeight="1" x14ac:dyDescent="0.2">
      <c r="A152" s="36">
        <f t="shared" si="23"/>
        <v>147</v>
      </c>
      <c r="B152" s="35" t="str">
        <f>[1]Reģistrs!C152</f>
        <v>Ķekavas novada pašvaldība</v>
      </c>
      <c r="C152" s="34" t="str">
        <f>[1]Reģistrs!D152</f>
        <v>Kompleksi risinājumi energoefektivitātes paaugstināšanai un siltumnīcefekta gāzu emisijas samazināšanai Ķekavas kultūras namā, Gaismas iela 17, Ķekava, Ķekavas novads</v>
      </c>
      <c r="D152" s="33" t="str">
        <f>[1]Reģistrs!Z152</f>
        <v>Jā</v>
      </c>
      <c r="E152" s="32" t="str">
        <f>[1]Reģistrs!AA152</f>
        <v>Jā</v>
      </c>
      <c r="F152" s="32" t="str">
        <f>[1]Reģistrs!AB152</f>
        <v>Jā</v>
      </c>
      <c r="G152" s="31" t="str">
        <f>[1]Reģistrs!AC152</f>
        <v>Jā</v>
      </c>
      <c r="H152" s="30">
        <f>[1]Reģistrs!AE152</f>
        <v>10</v>
      </c>
      <c r="I152" s="29">
        <f>[1]Reģistrs!AG152</f>
        <v>10</v>
      </c>
      <c r="J152" s="29">
        <f>[1]Reģistrs!AI152</f>
        <v>4</v>
      </c>
      <c r="K152" s="29">
        <f>[1]Reģistrs!AK152</f>
        <v>3</v>
      </c>
      <c r="L152" s="29">
        <f>[1]Reģistrs!AM152</f>
        <v>0</v>
      </c>
      <c r="M152" s="29">
        <f>[1]Reģistrs!AO152</f>
        <v>0</v>
      </c>
      <c r="N152" s="29">
        <f>[1]Reģistrs!AQ152</f>
        <v>0</v>
      </c>
      <c r="O152" s="28">
        <f t="shared" si="24"/>
        <v>27</v>
      </c>
      <c r="P152" s="26">
        <f>[1]Reģistrs!L152</f>
        <v>147753.38499999998</v>
      </c>
      <c r="Q152" s="27">
        <f>[1]Reģistrs!M152</f>
        <v>29.998085000000003</v>
      </c>
      <c r="R152" s="20">
        <f>[1]Reģistrs!N152</f>
        <v>0</v>
      </c>
      <c r="S152" s="26" t="str">
        <f t="shared" si="25"/>
        <v>Atbilst</v>
      </c>
      <c r="T152" s="21" t="str">
        <f t="shared" si="26"/>
        <v>Atbilst</v>
      </c>
      <c r="U152" s="21" t="str">
        <f t="shared" si="27"/>
        <v>Atbilst</v>
      </c>
      <c r="V152" s="25">
        <f t="shared" si="28"/>
        <v>0.72038281897907119</v>
      </c>
      <c r="W152" s="24">
        <f>[1]Reģistrs!J152</f>
        <v>106439</v>
      </c>
      <c r="X152" s="23"/>
      <c r="Y152" s="22">
        <f t="shared" si="29"/>
        <v>31748779.307619996</v>
      </c>
      <c r="Z152" s="21">
        <f t="shared" si="30"/>
        <v>28067904.598164987</v>
      </c>
      <c r="AA152" s="21">
        <f t="shared" si="31"/>
        <v>6200.5722631502367</v>
      </c>
      <c r="AB152" s="20">
        <f t="shared" si="32"/>
        <v>1.9301800000000005</v>
      </c>
      <c r="AR152" s="1" t="b">
        <f>C152=[1]Reģistrs!D152</f>
        <v>1</v>
      </c>
    </row>
    <row r="153" spans="1:44" ht="25.5" customHeight="1" x14ac:dyDescent="0.2">
      <c r="A153" s="36">
        <f t="shared" si="23"/>
        <v>148</v>
      </c>
      <c r="B153" s="35" t="str">
        <f>[1]Reģistrs!C153</f>
        <v>Ozolnieku novada pašvaldība</v>
      </c>
      <c r="C153" s="34" t="str">
        <f>[1]Reģistrs!D153</f>
        <v>Energoefektivitātes paaugstināšana pakalpojumu sniegšanas ēkai Ozolniekos</v>
      </c>
      <c r="D153" s="33" t="str">
        <f>[1]Reģistrs!Z153</f>
        <v>Jā</v>
      </c>
      <c r="E153" s="32" t="str">
        <f>[1]Reģistrs!AA153</f>
        <v>Jā</v>
      </c>
      <c r="F153" s="32" t="str">
        <f>[1]Reģistrs!AB153</f>
        <v>Jā</v>
      </c>
      <c r="G153" s="31" t="str">
        <f>[1]Reģistrs!AC153</f>
        <v>Jā</v>
      </c>
      <c r="H153" s="30">
        <f>[1]Reģistrs!AE153</f>
        <v>10</v>
      </c>
      <c r="I153" s="29">
        <f>[1]Reģistrs!AG153</f>
        <v>10</v>
      </c>
      <c r="J153" s="29">
        <f>[1]Reģistrs!AI153</f>
        <v>4</v>
      </c>
      <c r="K153" s="29">
        <f>[1]Reģistrs!AK153</f>
        <v>3</v>
      </c>
      <c r="L153" s="29">
        <f>[1]Reģistrs!AM153</f>
        <v>0</v>
      </c>
      <c r="M153" s="29">
        <f>[1]Reģistrs!AO153</f>
        <v>0</v>
      </c>
      <c r="N153" s="29">
        <f>[1]Reģistrs!AQ153</f>
        <v>0</v>
      </c>
      <c r="O153" s="28">
        <f t="shared" si="24"/>
        <v>27</v>
      </c>
      <c r="P153" s="26">
        <f>[1]Reģistrs!L153</f>
        <v>69321.599999999991</v>
      </c>
      <c r="Q153" s="27">
        <f>[1]Reģistrs!M153</f>
        <v>12.715599999999997</v>
      </c>
      <c r="R153" s="20">
        <f>[1]Reģistrs!N153</f>
        <v>0</v>
      </c>
      <c r="S153" s="26" t="str">
        <f t="shared" si="25"/>
        <v>Atbilst</v>
      </c>
      <c r="T153" s="21" t="str">
        <f t="shared" si="26"/>
        <v>Atbilst</v>
      </c>
      <c r="U153" s="21" t="str">
        <f t="shared" si="27"/>
        <v>Atbilst</v>
      </c>
      <c r="V153" s="25">
        <f t="shared" si="28"/>
        <v>0.74862880400914011</v>
      </c>
      <c r="W153" s="24">
        <f>[1]Reģistrs!J153</f>
        <v>51896.146500000003</v>
      </c>
      <c r="X153" s="23"/>
      <c r="Y153" s="22">
        <f t="shared" si="29"/>
        <v>31800675.454119995</v>
      </c>
      <c r="Z153" s="21">
        <f t="shared" si="30"/>
        <v>28137226.198164988</v>
      </c>
      <c r="AA153" s="21">
        <f t="shared" si="31"/>
        <v>6213.2878631502372</v>
      </c>
      <c r="AB153" s="20">
        <f t="shared" si="32"/>
        <v>1.9301800000000005</v>
      </c>
      <c r="AR153" s="1" t="b">
        <f>C153=[1]Reģistrs!D153</f>
        <v>1</v>
      </c>
    </row>
    <row r="154" spans="1:44" ht="25.5" customHeight="1" x14ac:dyDescent="0.2">
      <c r="A154" s="36">
        <f t="shared" si="23"/>
        <v>149</v>
      </c>
      <c r="B154" s="35" t="str">
        <f>[1]Reģistrs!C154</f>
        <v>Vecpiebalgas novada pašvaldība</v>
      </c>
      <c r="C154" s="34" t="str">
        <f>[1]Reģistrs!D154</f>
        <v>Energoefektivitātes paaugstināšana sociālā dzīvojamā mājā "Norkalni-2" Vecpiebalgas ciemā</v>
      </c>
      <c r="D154" s="33" t="str">
        <f>[1]Reģistrs!Z154</f>
        <v>Jā</v>
      </c>
      <c r="E154" s="32" t="str">
        <f>[1]Reģistrs!AA154</f>
        <v>Jā</v>
      </c>
      <c r="F154" s="32" t="str">
        <f>[1]Reģistrs!AB154</f>
        <v>Jā</v>
      </c>
      <c r="G154" s="31" t="str">
        <f>[1]Reģistrs!AC154</f>
        <v>Jā</v>
      </c>
      <c r="H154" s="30">
        <f>[1]Reģistrs!AE154</f>
        <v>10</v>
      </c>
      <c r="I154" s="29">
        <f>[1]Reģistrs!AG154</f>
        <v>10</v>
      </c>
      <c r="J154" s="29">
        <f>[1]Reģistrs!AI154</f>
        <v>4</v>
      </c>
      <c r="K154" s="29">
        <f>[1]Reģistrs!AK154</f>
        <v>3</v>
      </c>
      <c r="L154" s="29">
        <f>[1]Reģistrs!AM154</f>
        <v>0</v>
      </c>
      <c r="M154" s="29">
        <f>[1]Reģistrs!AO154</f>
        <v>0</v>
      </c>
      <c r="N154" s="29">
        <f>[1]Reģistrs!AQ154</f>
        <v>0</v>
      </c>
      <c r="O154" s="28">
        <f t="shared" si="24"/>
        <v>27</v>
      </c>
      <c r="P154" s="26">
        <f>[1]Reģistrs!L154</f>
        <v>78082.076000000001</v>
      </c>
      <c r="Q154" s="27">
        <f>[1]Reģistrs!M154</f>
        <v>20.602736</v>
      </c>
      <c r="R154" s="20">
        <f>[1]Reģistrs!N154</f>
        <v>0</v>
      </c>
      <c r="S154" s="26" t="str">
        <f t="shared" si="25"/>
        <v>Atbilst</v>
      </c>
      <c r="T154" s="21" t="str">
        <f t="shared" si="26"/>
        <v>Atbilst</v>
      </c>
      <c r="U154" s="21" t="str">
        <f t="shared" si="27"/>
        <v>Atbilst</v>
      </c>
      <c r="V154" s="25">
        <f t="shared" si="28"/>
        <v>1.0646489470899825</v>
      </c>
      <c r="W154" s="24">
        <f>[1]Reģistrs!J154</f>
        <v>83130</v>
      </c>
      <c r="X154" s="23"/>
      <c r="Y154" s="22">
        <f t="shared" si="29"/>
        <v>31883805.454119995</v>
      </c>
      <c r="Z154" s="21">
        <f t="shared" si="30"/>
        <v>28215308.27416499</v>
      </c>
      <c r="AA154" s="21">
        <f t="shared" si="31"/>
        <v>6233.890599150237</v>
      </c>
      <c r="AB154" s="20">
        <f t="shared" si="32"/>
        <v>1.9301800000000005</v>
      </c>
      <c r="AR154" s="1" t="b">
        <f>C154=[1]Reģistrs!D154</f>
        <v>1</v>
      </c>
    </row>
    <row r="155" spans="1:44" ht="25.5" customHeight="1" x14ac:dyDescent="0.2">
      <c r="A155" s="36">
        <f t="shared" si="23"/>
        <v>150</v>
      </c>
      <c r="B155" s="35" t="str">
        <f>[1]Reģistrs!C155</f>
        <v>Skrīveru novada pašvaldība</v>
      </c>
      <c r="C155" s="34" t="str">
        <f>[1]Reģistrs!D155</f>
        <v>Andreja Upīša Skrīveru vidusskolas internāta ēkas energoefektivitātes paaugstināšana</v>
      </c>
      <c r="D155" s="33" t="str">
        <f>[1]Reģistrs!Z155</f>
        <v>Jā</v>
      </c>
      <c r="E155" s="32" t="str">
        <f>[1]Reģistrs!AA155</f>
        <v>Jā</v>
      </c>
      <c r="F155" s="32" t="str">
        <f>[1]Reģistrs!AB155</f>
        <v>Jā</v>
      </c>
      <c r="G155" s="31" t="str">
        <f>[1]Reģistrs!AC155</f>
        <v>Jā</v>
      </c>
      <c r="H155" s="30">
        <f>[1]Reģistrs!AE155</f>
        <v>10</v>
      </c>
      <c r="I155" s="29">
        <f>[1]Reģistrs!AG155</f>
        <v>10</v>
      </c>
      <c r="J155" s="29">
        <f>[1]Reģistrs!AI155</f>
        <v>4</v>
      </c>
      <c r="K155" s="29">
        <f>[1]Reģistrs!AK155</f>
        <v>3</v>
      </c>
      <c r="L155" s="29">
        <f>[1]Reģistrs!AM155</f>
        <v>0</v>
      </c>
      <c r="M155" s="29">
        <f>[1]Reģistrs!AO155</f>
        <v>0</v>
      </c>
      <c r="N155" s="29">
        <f>[1]Reģistrs!AQ155</f>
        <v>0</v>
      </c>
      <c r="O155" s="28">
        <f t="shared" si="24"/>
        <v>27</v>
      </c>
      <c r="P155" s="26">
        <f>[1]Reģistrs!L155</f>
        <v>123558.71499999998</v>
      </c>
      <c r="Q155" s="27">
        <f>[1]Reģistrs!M155</f>
        <v>25.081525000000003</v>
      </c>
      <c r="R155" s="20">
        <f>[1]Reģistrs!N155</f>
        <v>0</v>
      </c>
      <c r="S155" s="26" t="str">
        <f t="shared" si="25"/>
        <v>Atbilst</v>
      </c>
      <c r="T155" s="21" t="str">
        <f t="shared" si="26"/>
        <v>Atbilst</v>
      </c>
      <c r="U155" s="21" t="str">
        <f t="shared" si="27"/>
        <v>Atbilst</v>
      </c>
      <c r="V155" s="25">
        <f t="shared" si="28"/>
        <v>1.1006912786362339</v>
      </c>
      <c r="W155" s="24">
        <f>[1]Reģistrs!J155</f>
        <v>136000</v>
      </c>
      <c r="X155" s="23"/>
      <c r="Y155" s="22">
        <f t="shared" si="29"/>
        <v>32019805.454119995</v>
      </c>
      <c r="Z155" s="21">
        <f t="shared" si="30"/>
        <v>28338866.989164989</v>
      </c>
      <c r="AA155" s="21">
        <f t="shared" si="31"/>
        <v>6258.9721241502366</v>
      </c>
      <c r="AB155" s="20">
        <f t="shared" si="32"/>
        <v>1.9301800000000005</v>
      </c>
      <c r="AR155" s="1" t="b">
        <f>C155=[1]Reģistrs!D155</f>
        <v>1</v>
      </c>
    </row>
    <row r="156" spans="1:44" ht="25.5" customHeight="1" x14ac:dyDescent="0.2">
      <c r="A156" s="36">
        <f t="shared" si="23"/>
        <v>151</v>
      </c>
      <c r="B156" s="35" t="str">
        <f>[1]Reģistrs!C156</f>
        <v>Brocēnu novada pašvaldība</v>
      </c>
      <c r="C156" s="34" t="str">
        <f>[1]Reģistrs!D156</f>
        <v>Energoefektivitātes paaugstināšana Brocēnu novada pašvaldības PII "Mūsmājas"</v>
      </c>
      <c r="D156" s="33" t="str">
        <f>[1]Reģistrs!Z156</f>
        <v>Jā</v>
      </c>
      <c r="E156" s="32" t="str">
        <f>[1]Reģistrs!AA156</f>
        <v>Jā</v>
      </c>
      <c r="F156" s="32" t="str">
        <f>[1]Reģistrs!AB156</f>
        <v>Jā</v>
      </c>
      <c r="G156" s="31" t="str">
        <f>[1]Reģistrs!AC156</f>
        <v>Jā</v>
      </c>
      <c r="H156" s="30">
        <f>[1]Reģistrs!AE156</f>
        <v>10</v>
      </c>
      <c r="I156" s="29">
        <f>[1]Reģistrs!AG156</f>
        <v>10</v>
      </c>
      <c r="J156" s="29">
        <f>[1]Reģistrs!AI156</f>
        <v>4</v>
      </c>
      <c r="K156" s="29">
        <f>[1]Reģistrs!AK156</f>
        <v>3</v>
      </c>
      <c r="L156" s="29">
        <f>[1]Reģistrs!AM156</f>
        <v>0</v>
      </c>
      <c r="M156" s="29">
        <f>[1]Reģistrs!AO156</f>
        <v>0</v>
      </c>
      <c r="N156" s="29">
        <f>[1]Reģistrs!AQ156</f>
        <v>0</v>
      </c>
      <c r="O156" s="28">
        <f t="shared" si="24"/>
        <v>27</v>
      </c>
      <c r="P156" s="26">
        <f>[1]Reģistrs!L156</f>
        <v>167957.79000000004</v>
      </c>
      <c r="Q156" s="27">
        <f>[1]Reģistrs!M156</f>
        <v>34.107609999999994</v>
      </c>
      <c r="R156" s="20">
        <f>[1]Reģistrs!N156</f>
        <v>0</v>
      </c>
      <c r="S156" s="26" t="str">
        <f t="shared" si="25"/>
        <v>Atbilst</v>
      </c>
      <c r="T156" s="21" t="str">
        <f t="shared" si="26"/>
        <v>Atbilst</v>
      </c>
      <c r="U156" s="21" t="str">
        <f t="shared" si="27"/>
        <v>Atbilst</v>
      </c>
      <c r="V156" s="25">
        <f t="shared" si="28"/>
        <v>1.1050395459478239</v>
      </c>
      <c r="W156" s="24">
        <f>[1]Reģistrs!J156</f>
        <v>185600</v>
      </c>
      <c r="X156" s="23"/>
      <c r="Y156" s="22">
        <f t="shared" si="29"/>
        <v>32205405.454119995</v>
      </c>
      <c r="Z156" s="21">
        <f t="shared" si="30"/>
        <v>28506824.779164989</v>
      </c>
      <c r="AA156" s="21">
        <f t="shared" si="31"/>
        <v>6293.0797341502366</v>
      </c>
      <c r="AB156" s="20">
        <f t="shared" si="32"/>
        <v>1.9301800000000005</v>
      </c>
      <c r="AR156" s="1" t="b">
        <f>C156=[1]Reģistrs!D156</f>
        <v>1</v>
      </c>
    </row>
    <row r="157" spans="1:44" ht="25.5" customHeight="1" x14ac:dyDescent="0.2">
      <c r="A157" s="36">
        <f t="shared" si="23"/>
        <v>152</v>
      </c>
      <c r="B157" s="35" t="str">
        <f>[1]Reģistrs!C157</f>
        <v>Ķekavas novada pašvaldība</v>
      </c>
      <c r="C157" s="34" t="str">
        <f>[1]Reģistrs!D157</f>
        <v>Kompleksi risinājumi energoefektivitātes paaugstināšanai  Sporta centrā, "Bultas", Ķekava, Ķekavas novads</v>
      </c>
      <c r="D157" s="33" t="str">
        <f>[1]Reģistrs!Z157</f>
        <v>Jā</v>
      </c>
      <c r="E157" s="32" t="str">
        <f>[1]Reģistrs!AA157</f>
        <v>Jā</v>
      </c>
      <c r="F157" s="32" t="str">
        <f>[1]Reģistrs!AB157</f>
        <v>Jā</v>
      </c>
      <c r="G157" s="31" t="str">
        <f>[1]Reģistrs!AC157</f>
        <v>Jā</v>
      </c>
      <c r="H157" s="30">
        <f>[1]Reģistrs!AE157</f>
        <v>6</v>
      </c>
      <c r="I157" s="29">
        <f>[1]Reģistrs!AG157</f>
        <v>6</v>
      </c>
      <c r="J157" s="29">
        <f>[1]Reģistrs!AI157</f>
        <v>2</v>
      </c>
      <c r="K157" s="29">
        <f>[1]Reģistrs!AK157</f>
        <v>3</v>
      </c>
      <c r="L157" s="29">
        <f>[1]Reģistrs!AM157</f>
        <v>0</v>
      </c>
      <c r="M157" s="29">
        <f>[1]Reģistrs!AO157</f>
        <v>0</v>
      </c>
      <c r="N157" s="29">
        <f>[1]Reģistrs!AQ157</f>
        <v>10</v>
      </c>
      <c r="O157" s="28">
        <f t="shared" si="24"/>
        <v>27</v>
      </c>
      <c r="P157" s="26">
        <f>[1]Reģistrs!L157</f>
        <v>146826.99999999997</v>
      </c>
      <c r="Q157" s="27">
        <f>[1]Reģistrs!M157</f>
        <v>35.142200000000003</v>
      </c>
      <c r="R157" s="20">
        <f>[1]Reģistrs!N157</f>
        <v>0</v>
      </c>
      <c r="S157" s="26" t="str">
        <f t="shared" si="25"/>
        <v>Atbilst</v>
      </c>
      <c r="T157" s="21" t="str">
        <f t="shared" si="26"/>
        <v>Atbilst</v>
      </c>
      <c r="U157" s="21" t="str">
        <f t="shared" si="27"/>
        <v>Atbilst</v>
      </c>
      <c r="V157" s="25">
        <f t="shared" si="28"/>
        <v>1.7014036927813008</v>
      </c>
      <c r="W157" s="24">
        <f>[1]Reģistrs!J157</f>
        <v>249812</v>
      </c>
      <c r="X157" s="23"/>
      <c r="Y157" s="22">
        <f t="shared" si="29"/>
        <v>32455217.454119995</v>
      </c>
      <c r="Z157" s="21">
        <f t="shared" si="30"/>
        <v>28653651.779164989</v>
      </c>
      <c r="AA157" s="21">
        <f t="shared" si="31"/>
        <v>6328.2219341502368</v>
      </c>
      <c r="AB157" s="20">
        <f t="shared" si="32"/>
        <v>1.9301800000000005</v>
      </c>
      <c r="AR157" s="1" t="b">
        <f>C157=[1]Reģistrs!D157</f>
        <v>1</v>
      </c>
    </row>
    <row r="158" spans="1:44" ht="25.5" customHeight="1" x14ac:dyDescent="0.2">
      <c r="A158" s="36">
        <f t="shared" si="23"/>
        <v>153</v>
      </c>
      <c r="B158" s="35" t="str">
        <f>[1]Reģistrs!C158</f>
        <v>Jelgavas novada pašvaldība</v>
      </c>
      <c r="C158" s="34" t="str">
        <f>[1]Reģistrs!D158</f>
        <v>Energoefektivitātes paaugstināšana Kalnciema vidusskolas PII filiālē</v>
      </c>
      <c r="D158" s="33" t="str">
        <f>[1]Reģistrs!Z158</f>
        <v>Jā</v>
      </c>
      <c r="E158" s="32" t="str">
        <f>[1]Reģistrs!AA158</f>
        <v>Jā</v>
      </c>
      <c r="F158" s="32" t="str">
        <f>[1]Reģistrs!AB158</f>
        <v>Jā</v>
      </c>
      <c r="G158" s="31" t="str">
        <f>[1]Reģistrs!AC158</f>
        <v>Jā</v>
      </c>
      <c r="H158" s="30">
        <f>[1]Reģistrs!AE158</f>
        <v>6</v>
      </c>
      <c r="I158" s="29">
        <f>[1]Reģistrs!AG158</f>
        <v>2</v>
      </c>
      <c r="J158" s="29">
        <f>[1]Reģistrs!AI158</f>
        <v>6</v>
      </c>
      <c r="K158" s="29">
        <f>[1]Reģistrs!AK158</f>
        <v>3</v>
      </c>
      <c r="L158" s="29">
        <f>[1]Reģistrs!AM158</f>
        <v>5</v>
      </c>
      <c r="M158" s="29">
        <f>[1]Reģistrs!AO158</f>
        <v>0</v>
      </c>
      <c r="N158" s="29">
        <f>[1]Reģistrs!AQ158</f>
        <v>5</v>
      </c>
      <c r="O158" s="28">
        <f t="shared" si="24"/>
        <v>27</v>
      </c>
      <c r="P158" s="26">
        <f>[1]Reģistrs!L158</f>
        <v>19858.799999999996</v>
      </c>
      <c r="Q158" s="27">
        <f>[1]Reģistrs!M158</f>
        <v>3.96774</v>
      </c>
      <c r="R158" s="20">
        <f>[1]Reģistrs!N158</f>
        <v>0</v>
      </c>
      <c r="S158" s="26" t="str">
        <f t="shared" si="25"/>
        <v>Atbilst</v>
      </c>
      <c r="T158" s="21" t="str">
        <f t="shared" si="26"/>
        <v>Atbilst</v>
      </c>
      <c r="U158" s="21" t="str">
        <f t="shared" si="27"/>
        <v>Atbilst</v>
      </c>
      <c r="V158" s="25">
        <f t="shared" si="28"/>
        <v>1.8127480008862573</v>
      </c>
      <c r="W158" s="24">
        <f>[1]Reģistrs!J158</f>
        <v>35999</v>
      </c>
      <c r="X158" s="23"/>
      <c r="Y158" s="22">
        <f t="shared" si="29"/>
        <v>32491216.454119995</v>
      </c>
      <c r="Z158" s="21">
        <f t="shared" si="30"/>
        <v>28673510.579164989</v>
      </c>
      <c r="AA158" s="21">
        <f t="shared" si="31"/>
        <v>6332.1896741502369</v>
      </c>
      <c r="AB158" s="20">
        <f t="shared" si="32"/>
        <v>1.9301800000000005</v>
      </c>
      <c r="AR158" s="1" t="b">
        <f>C158=[1]Reģistrs!D158</f>
        <v>1</v>
      </c>
    </row>
    <row r="159" spans="1:44" ht="25.5" customHeight="1" x14ac:dyDescent="0.2">
      <c r="A159" s="36">
        <f t="shared" si="23"/>
        <v>154</v>
      </c>
      <c r="B159" s="35" t="str">
        <f>[1]Reģistrs!C159</f>
        <v>Talsu novada pašvaldība</v>
      </c>
      <c r="C159" s="34" t="str">
        <f>[1]Reģistrs!D159</f>
        <v>Siltumnīcefekta gāzu emisiju samazināšana un atjaunojamo energoresursu izmantošana Talsu novada ārstniecības iestādes ēkā Voldemāra Ruģēna iela 4, Talsos</v>
      </c>
      <c r="D159" s="33" t="str">
        <f>[1]Reģistrs!Z159</f>
        <v>Jā</v>
      </c>
      <c r="E159" s="32" t="str">
        <f>[1]Reģistrs!AA159</f>
        <v>Jā</v>
      </c>
      <c r="F159" s="32" t="str">
        <f>[1]Reģistrs!AB159</f>
        <v>Jā</v>
      </c>
      <c r="G159" s="31" t="str">
        <f>[1]Reģistrs!AC159</f>
        <v>Jā</v>
      </c>
      <c r="H159" s="30">
        <f>[1]Reģistrs!AE159</f>
        <v>4</v>
      </c>
      <c r="I159" s="29">
        <f>[1]Reģistrs!AG159</f>
        <v>2</v>
      </c>
      <c r="J159" s="29">
        <f>[1]Reģistrs!AI159</f>
        <v>8</v>
      </c>
      <c r="K159" s="29">
        <f>[1]Reģistrs!AK159</f>
        <v>10</v>
      </c>
      <c r="L159" s="29">
        <f>[1]Reģistrs!AM159</f>
        <v>0</v>
      </c>
      <c r="M159" s="29">
        <f>[1]Reģistrs!AO159</f>
        <v>3</v>
      </c>
      <c r="N159" s="29">
        <f>[1]Reģistrs!AQ159</f>
        <v>0</v>
      </c>
      <c r="O159" s="28">
        <f t="shared" si="24"/>
        <v>27</v>
      </c>
      <c r="P159" s="26">
        <f>[1]Reģistrs!L159</f>
        <v>446494.83799999999</v>
      </c>
      <c r="Q159" s="27">
        <f>[1]Reģistrs!M159</f>
        <v>92.714312000000007</v>
      </c>
      <c r="R159" s="20">
        <f>[1]Reģistrs!N159</f>
        <v>0</v>
      </c>
      <c r="S159" s="26" t="str">
        <f t="shared" si="25"/>
        <v>Atbilst</v>
      </c>
      <c r="T159" s="21" t="str">
        <f t="shared" si="26"/>
        <v>Atbilst</v>
      </c>
      <c r="U159" s="21" t="str">
        <f t="shared" si="27"/>
        <v>Atbilst</v>
      </c>
      <c r="V159" s="25">
        <f t="shared" si="28"/>
        <v>1.8826764353320475</v>
      </c>
      <c r="W159" s="24">
        <f>[1]Reģistrs!J159</f>
        <v>840605.31</v>
      </c>
      <c r="X159" s="23"/>
      <c r="Y159" s="22">
        <f t="shared" si="29"/>
        <v>33331821.764119994</v>
      </c>
      <c r="Z159" s="21">
        <f t="shared" si="30"/>
        <v>29120005.417164989</v>
      </c>
      <c r="AA159" s="21">
        <f t="shared" si="31"/>
        <v>6424.903986150237</v>
      </c>
      <c r="AB159" s="20">
        <f t="shared" si="32"/>
        <v>1.9301800000000005</v>
      </c>
      <c r="AR159" s="1" t="b">
        <f>C159=[1]Reģistrs!D159</f>
        <v>1</v>
      </c>
    </row>
    <row r="160" spans="1:44" ht="25.5" customHeight="1" x14ac:dyDescent="0.2">
      <c r="A160" s="36">
        <f t="shared" si="23"/>
        <v>155</v>
      </c>
      <c r="B160" s="35" t="str">
        <f>[1]Reģistrs!C160</f>
        <v>Dundagas novada pašvaldība</v>
      </c>
      <c r="C160" s="34" t="str">
        <f>[1]Reģistrs!D160</f>
        <v>Energoefektivitātes paaugstināšana Dundagas brīvā laika pavadīšanas centrā</v>
      </c>
      <c r="D160" s="33" t="str">
        <f>[1]Reģistrs!Z160</f>
        <v>Jā</v>
      </c>
      <c r="E160" s="32" t="str">
        <f>[1]Reģistrs!AA160</f>
        <v>Jā</v>
      </c>
      <c r="F160" s="32" t="str">
        <f>[1]Reģistrs!AB160</f>
        <v>Jā</v>
      </c>
      <c r="G160" s="31" t="str">
        <f>[1]Reģistrs!AC160</f>
        <v>Jā</v>
      </c>
      <c r="H160" s="30">
        <f>[1]Reģistrs!AE160</f>
        <v>4</v>
      </c>
      <c r="I160" s="29">
        <f>[1]Reģistrs!AG160</f>
        <v>2</v>
      </c>
      <c r="J160" s="29">
        <f>[1]Reģistrs!AI160</f>
        <v>8</v>
      </c>
      <c r="K160" s="29">
        <f>[1]Reģistrs!AK160</f>
        <v>10</v>
      </c>
      <c r="L160" s="29">
        <f>[1]Reģistrs!AM160</f>
        <v>0</v>
      </c>
      <c r="M160" s="29">
        <f>[1]Reģistrs!AO160</f>
        <v>3</v>
      </c>
      <c r="N160" s="29">
        <f>[1]Reģistrs!AQ160</f>
        <v>0</v>
      </c>
      <c r="O160" s="28">
        <f t="shared" si="24"/>
        <v>27</v>
      </c>
      <c r="P160" s="26">
        <f>[1]Reģistrs!L160</f>
        <v>70067.289000000004</v>
      </c>
      <c r="Q160" s="27">
        <f>[1]Reģistrs!M160</f>
        <v>16.448622</v>
      </c>
      <c r="R160" s="20">
        <f>[1]Reģistrs!N160</f>
        <v>0</v>
      </c>
      <c r="S160" s="26" t="str">
        <f t="shared" si="25"/>
        <v>Atbilst</v>
      </c>
      <c r="T160" s="21" t="str">
        <f t="shared" si="26"/>
        <v>Atbilst</v>
      </c>
      <c r="U160" s="21" t="str">
        <f t="shared" si="27"/>
        <v>Atbilst</v>
      </c>
      <c r="V160" s="25">
        <f t="shared" si="28"/>
        <v>1.9409913233548965</v>
      </c>
      <c r="W160" s="24">
        <f>[1]Reģistrs!J160</f>
        <v>136000</v>
      </c>
      <c r="X160" s="23"/>
      <c r="Y160" s="22">
        <f t="shared" si="29"/>
        <v>33467821.764119994</v>
      </c>
      <c r="Z160" s="21">
        <f t="shared" si="30"/>
        <v>29190072.70616499</v>
      </c>
      <c r="AA160" s="21">
        <f t="shared" si="31"/>
        <v>6441.3526081502368</v>
      </c>
      <c r="AB160" s="20">
        <f t="shared" si="32"/>
        <v>1.9301800000000005</v>
      </c>
      <c r="AR160" s="1" t="b">
        <f>C160=[1]Reģistrs!D160</f>
        <v>1</v>
      </c>
    </row>
    <row r="161" spans="1:44" ht="25.5" customHeight="1" x14ac:dyDescent="0.2">
      <c r="A161" s="36">
        <f t="shared" si="23"/>
        <v>156</v>
      </c>
      <c r="B161" s="35" t="str">
        <f>[1]Reģistrs!C161</f>
        <v>Smiltenes novada pašvaldība</v>
      </c>
      <c r="C161" s="34" t="str">
        <f>[1]Reģistrs!D161</f>
        <v>Energoefektivitātes pasākumu īstenošana Smiltenes novada Bilskas pagasta pārvaldes ēkā</v>
      </c>
      <c r="D161" s="33" t="str">
        <f>[1]Reģistrs!Z161</f>
        <v>Jā</v>
      </c>
      <c r="E161" s="32" t="str">
        <f>[1]Reģistrs!AA161</f>
        <v>Jā</v>
      </c>
      <c r="F161" s="32" t="str">
        <f>[1]Reģistrs!AB161</f>
        <v>Jā</v>
      </c>
      <c r="G161" s="31" t="str">
        <f>[1]Reģistrs!AC161</f>
        <v>Jā</v>
      </c>
      <c r="H161" s="30">
        <f>[1]Reģistrs!AE161</f>
        <v>4</v>
      </c>
      <c r="I161" s="29">
        <f>[1]Reģistrs!AG161</f>
        <v>4</v>
      </c>
      <c r="J161" s="29">
        <f>[1]Reģistrs!AI161</f>
        <v>6</v>
      </c>
      <c r="K161" s="29">
        <f>[1]Reģistrs!AK161</f>
        <v>10</v>
      </c>
      <c r="L161" s="29">
        <f>[1]Reģistrs!AM161</f>
        <v>0</v>
      </c>
      <c r="M161" s="29">
        <f>[1]Reģistrs!AO161</f>
        <v>3</v>
      </c>
      <c r="N161" s="29">
        <f>[1]Reģistrs!AQ161</f>
        <v>0</v>
      </c>
      <c r="O161" s="28">
        <f t="shared" si="24"/>
        <v>27</v>
      </c>
      <c r="P161" s="26">
        <f>[1]Reģistrs!L161</f>
        <v>123892.132</v>
      </c>
      <c r="Q161" s="27">
        <f>[1]Reģistrs!M161</f>
        <v>30.384297</v>
      </c>
      <c r="R161" s="20">
        <f>[1]Reģistrs!N161</f>
        <v>1.8280000000000001E-2</v>
      </c>
      <c r="S161" s="26" t="str">
        <f t="shared" si="25"/>
        <v>Atbilst</v>
      </c>
      <c r="T161" s="21" t="str">
        <f t="shared" si="26"/>
        <v>Atbilst</v>
      </c>
      <c r="U161" s="21" t="str">
        <f t="shared" si="27"/>
        <v>Atbilst</v>
      </c>
      <c r="V161" s="25">
        <f t="shared" si="28"/>
        <v>1.9596606586768561</v>
      </c>
      <c r="W161" s="24">
        <f>[1]Reģistrs!J161</f>
        <v>242786.53700000001</v>
      </c>
      <c r="X161" s="23"/>
      <c r="Y161" s="22">
        <f t="shared" si="29"/>
        <v>33710608.301119991</v>
      </c>
      <c r="Z161" s="21">
        <f t="shared" si="30"/>
        <v>29313964.838164989</v>
      </c>
      <c r="AA161" s="21">
        <f t="shared" si="31"/>
        <v>6471.7369051502365</v>
      </c>
      <c r="AB161" s="20">
        <f t="shared" si="32"/>
        <v>1.9484600000000005</v>
      </c>
      <c r="AR161" s="1" t="b">
        <f>C161=[1]Reģistrs!D161</f>
        <v>1</v>
      </c>
    </row>
    <row r="162" spans="1:44" ht="25.5" customHeight="1" x14ac:dyDescent="0.2">
      <c r="A162" s="36">
        <f t="shared" si="23"/>
        <v>157</v>
      </c>
      <c r="B162" s="35" t="str">
        <f>[1]Reģistrs!C162</f>
        <v>Dundagas novada pašvaldība</v>
      </c>
      <c r="C162" s="34" t="str">
        <f>[1]Reģistrs!D162</f>
        <v>Energoefektivitātes paaugstināšana sociālās aprūpes ēkā Jaundundagā</v>
      </c>
      <c r="D162" s="33" t="str">
        <f>[1]Reģistrs!Z162</f>
        <v>Jā</v>
      </c>
      <c r="E162" s="32" t="str">
        <f>[1]Reģistrs!AA162</f>
        <v>Jā</v>
      </c>
      <c r="F162" s="32" t="str">
        <f>[1]Reģistrs!AB162</f>
        <v>Jā</v>
      </c>
      <c r="G162" s="31" t="str">
        <f>[1]Reģistrs!AC162</f>
        <v>Jā</v>
      </c>
      <c r="H162" s="30">
        <f>[1]Reģistrs!AE162</f>
        <v>2</v>
      </c>
      <c r="I162" s="29">
        <f>[1]Reģistrs!AG162</f>
        <v>2</v>
      </c>
      <c r="J162" s="29">
        <f>[1]Reģistrs!AI162</f>
        <v>10</v>
      </c>
      <c r="K162" s="29">
        <f>[1]Reģistrs!AK162</f>
        <v>10</v>
      </c>
      <c r="L162" s="29">
        <f>[1]Reģistrs!AM162</f>
        <v>0</v>
      </c>
      <c r="M162" s="29">
        <f>[1]Reģistrs!AO162</f>
        <v>3</v>
      </c>
      <c r="N162" s="29">
        <f>[1]Reģistrs!AQ162</f>
        <v>0</v>
      </c>
      <c r="O162" s="28">
        <f t="shared" si="24"/>
        <v>27</v>
      </c>
      <c r="P162" s="26">
        <f>[1]Reģistrs!L162</f>
        <v>151179.07200000001</v>
      </c>
      <c r="Q162" s="27">
        <f>[1]Reģistrs!M162</f>
        <v>38.34071999999999</v>
      </c>
      <c r="R162" s="20">
        <f>[1]Reģistrs!N162</f>
        <v>0</v>
      </c>
      <c r="S162" s="26" t="str">
        <f t="shared" si="25"/>
        <v>Atbilst</v>
      </c>
      <c r="T162" s="21" t="str">
        <f t="shared" si="26"/>
        <v>Atbilst</v>
      </c>
      <c r="U162" s="21" t="str">
        <f t="shared" si="27"/>
        <v>Atbilst</v>
      </c>
      <c r="V162" s="25">
        <f t="shared" si="28"/>
        <v>2.1871413524750301</v>
      </c>
      <c r="W162" s="24">
        <f>[1]Reģistrs!J162</f>
        <v>330650</v>
      </c>
      <c r="X162" s="23"/>
      <c r="Y162" s="22">
        <f t="shared" si="29"/>
        <v>34041258.301119991</v>
      </c>
      <c r="Z162" s="21">
        <f t="shared" si="30"/>
        <v>29465143.91016499</v>
      </c>
      <c r="AA162" s="21">
        <f t="shared" si="31"/>
        <v>6510.0776251502366</v>
      </c>
      <c r="AB162" s="20">
        <f t="shared" si="32"/>
        <v>1.9484600000000005</v>
      </c>
      <c r="AR162" s="1" t="b">
        <f>C162=[1]Reģistrs!D162</f>
        <v>1</v>
      </c>
    </row>
    <row r="163" spans="1:44" ht="25.5" customHeight="1" x14ac:dyDescent="0.2">
      <c r="A163" s="36">
        <f t="shared" si="23"/>
        <v>158</v>
      </c>
      <c r="B163" s="35" t="str">
        <f>[1]Reģistrs!C163</f>
        <v>Alojas novada pašvaldība</v>
      </c>
      <c r="C163" s="34" t="str">
        <f>[1]Reģistrs!D163</f>
        <v>Energoefektivitātes pasākumu īstenošana BSAC "Zīles" dienesta viesnīcas ēkā</v>
      </c>
      <c r="D163" s="33" t="str">
        <f>[1]Reģistrs!Z163</f>
        <v>Jā</v>
      </c>
      <c r="E163" s="32" t="str">
        <f>[1]Reģistrs!AA163</f>
        <v>Jā</v>
      </c>
      <c r="F163" s="32" t="str">
        <f>[1]Reģistrs!AB163</f>
        <v>Jā</v>
      </c>
      <c r="G163" s="31" t="str">
        <f>[1]Reģistrs!AC163</f>
        <v>Jā</v>
      </c>
      <c r="H163" s="30">
        <f>[1]Reģistrs!AE163</f>
        <v>8</v>
      </c>
      <c r="I163" s="29">
        <f>[1]Reģistrs!AG163</f>
        <v>8</v>
      </c>
      <c r="J163" s="29">
        <f>[1]Reģistrs!AI163</f>
        <v>4</v>
      </c>
      <c r="K163" s="29">
        <f>[1]Reģistrs!AK163</f>
        <v>3</v>
      </c>
      <c r="L163" s="29">
        <f>[1]Reģistrs!AM163</f>
        <v>0</v>
      </c>
      <c r="M163" s="29">
        <f>[1]Reģistrs!AO163</f>
        <v>3</v>
      </c>
      <c r="N163" s="29">
        <f>[1]Reģistrs!AQ163</f>
        <v>0</v>
      </c>
      <c r="O163" s="28">
        <f t="shared" si="24"/>
        <v>26</v>
      </c>
      <c r="P163" s="26">
        <f>[1]Reģistrs!L163</f>
        <v>364068.95600000001</v>
      </c>
      <c r="Q163" s="27">
        <f>[1]Reģistrs!M163</f>
        <v>92.521568000000016</v>
      </c>
      <c r="R163" s="20">
        <f>[1]Reģistrs!N163</f>
        <v>7.3279999999999998E-2</v>
      </c>
      <c r="S163" s="26" t="str">
        <f t="shared" si="25"/>
        <v>Atbilst</v>
      </c>
      <c r="T163" s="21" t="str">
        <f t="shared" si="26"/>
        <v>Atbilst</v>
      </c>
      <c r="U163" s="21" t="str">
        <f t="shared" si="27"/>
        <v>Atbilst</v>
      </c>
      <c r="V163" s="25">
        <f t="shared" si="28"/>
        <v>1.4396031802695091</v>
      </c>
      <c r="W163" s="24">
        <f>[1]Reģistrs!J163</f>
        <v>524114.82689500001</v>
      </c>
      <c r="X163" s="23"/>
      <c r="Y163" s="22">
        <f t="shared" si="29"/>
        <v>34565373.128014989</v>
      </c>
      <c r="Z163" s="21">
        <f t="shared" si="30"/>
        <v>29829212.86616499</v>
      </c>
      <c r="AA163" s="21">
        <f t="shared" si="31"/>
        <v>6602.5991931502367</v>
      </c>
      <c r="AB163" s="20">
        <f t="shared" si="32"/>
        <v>2.0217400000000003</v>
      </c>
      <c r="AR163" s="1" t="b">
        <f>C163=[1]Reģistrs!D163</f>
        <v>1</v>
      </c>
    </row>
    <row r="164" spans="1:44" ht="25.5" customHeight="1" x14ac:dyDescent="0.2">
      <c r="A164" s="36">
        <f t="shared" si="23"/>
        <v>159</v>
      </c>
      <c r="B164" s="35" t="str">
        <f>[1]Reģistrs!C164</f>
        <v>Rucavas novada pašvaldība</v>
      </c>
      <c r="C164" s="34" t="str">
        <f>[1]Reģistrs!D164</f>
        <v>Pirmskolas izglītības iestādes un Dunikas pagasta pārvaldes ēkas siltināšana</v>
      </c>
      <c r="D164" s="33" t="str">
        <f>[1]Reģistrs!Z164</f>
        <v>Jā</v>
      </c>
      <c r="E164" s="32" t="str">
        <f>[1]Reģistrs!AA164</f>
        <v>Jā</v>
      </c>
      <c r="F164" s="32" t="str">
        <f>[1]Reģistrs!AB164</f>
        <v>Jā</v>
      </c>
      <c r="G164" s="31" t="str">
        <f>[1]Reģistrs!AC164</f>
        <v>Jā</v>
      </c>
      <c r="H164" s="30">
        <f>[1]Reģistrs!AE164</f>
        <v>8</v>
      </c>
      <c r="I164" s="29">
        <f>[1]Reģistrs!AG164</f>
        <v>8</v>
      </c>
      <c r="J164" s="29">
        <f>[1]Reģistrs!AI164</f>
        <v>4</v>
      </c>
      <c r="K164" s="29">
        <f>[1]Reģistrs!AK164</f>
        <v>6</v>
      </c>
      <c r="L164" s="29">
        <f>[1]Reģistrs!AM164</f>
        <v>0</v>
      </c>
      <c r="M164" s="29">
        <f>[1]Reģistrs!AO164</f>
        <v>0</v>
      </c>
      <c r="N164" s="29">
        <f>[1]Reģistrs!AQ164</f>
        <v>0</v>
      </c>
      <c r="O164" s="28">
        <f t="shared" si="24"/>
        <v>26</v>
      </c>
      <c r="P164" s="26">
        <f>[1]Reģistrs!L164</f>
        <v>78241.01400000001</v>
      </c>
      <c r="Q164" s="27">
        <f>[1]Reģistrs!M164</f>
        <v>20.655320000000028</v>
      </c>
      <c r="R164" s="20">
        <f>[1]Reģistrs!N164</f>
        <v>0</v>
      </c>
      <c r="S164" s="26" t="str">
        <f t="shared" si="25"/>
        <v>Atbilst</v>
      </c>
      <c r="T164" s="21" t="str">
        <f t="shared" si="26"/>
        <v>Atbilst</v>
      </c>
      <c r="U164" s="21" t="str">
        <f t="shared" si="27"/>
        <v>Atbilst</v>
      </c>
      <c r="V164" s="25">
        <f t="shared" si="28"/>
        <v>1.5784560256338189</v>
      </c>
      <c r="W164" s="24">
        <f>[1]Reģistrs!J164</f>
        <v>123500</v>
      </c>
      <c r="X164" s="23"/>
      <c r="Y164" s="22">
        <f t="shared" si="29"/>
        <v>34688873.128014989</v>
      </c>
      <c r="Z164" s="21">
        <f t="shared" si="30"/>
        <v>29907453.880164988</v>
      </c>
      <c r="AA164" s="21">
        <f t="shared" si="31"/>
        <v>6623.2545131502366</v>
      </c>
      <c r="AB164" s="20">
        <f t="shared" si="32"/>
        <v>2.0217400000000003</v>
      </c>
      <c r="AR164" s="1" t="b">
        <f>C164=[1]Reģistrs!D164</f>
        <v>1</v>
      </c>
    </row>
    <row r="165" spans="1:44" ht="25.5" customHeight="1" x14ac:dyDescent="0.2">
      <c r="A165" s="36">
        <f t="shared" si="23"/>
        <v>160</v>
      </c>
      <c r="B165" s="35" t="str">
        <f>[1]Reģistrs!C165</f>
        <v>Aizputes novada pašvaldība</v>
      </c>
      <c r="C165" s="34" t="str">
        <f>[1]Reģistrs!D165</f>
        <v>Energoefektivitātes paaugstināšanu Kazdangas pagasta pārvaldes ēkā</v>
      </c>
      <c r="D165" s="33" t="str">
        <f>[1]Reģistrs!Z165</f>
        <v>Jā</v>
      </c>
      <c r="E165" s="32" t="str">
        <f>[1]Reģistrs!AA165</f>
        <v>Jā</v>
      </c>
      <c r="F165" s="32" t="str">
        <f>[1]Reģistrs!AB165</f>
        <v>Jā</v>
      </c>
      <c r="G165" s="31" t="str">
        <f>[1]Reģistrs!AC165</f>
        <v>Jā</v>
      </c>
      <c r="H165" s="30">
        <f>[1]Reģistrs!AE165</f>
        <v>6</v>
      </c>
      <c r="I165" s="29">
        <f>[1]Reģistrs!AG165</f>
        <v>8</v>
      </c>
      <c r="J165" s="29">
        <f>[1]Reģistrs!AI165</f>
        <v>2</v>
      </c>
      <c r="K165" s="29">
        <f>[1]Reģistrs!AK165</f>
        <v>10</v>
      </c>
      <c r="L165" s="29">
        <f>[1]Reģistrs!AM165</f>
        <v>0</v>
      </c>
      <c r="M165" s="29">
        <f>[1]Reģistrs!AO165</f>
        <v>0</v>
      </c>
      <c r="N165" s="29">
        <f>[1]Reģistrs!AQ165</f>
        <v>0</v>
      </c>
      <c r="O165" s="28">
        <f t="shared" si="24"/>
        <v>26</v>
      </c>
      <c r="P165" s="26">
        <f>[1]Reģistrs!L165</f>
        <v>38024.298000000003</v>
      </c>
      <c r="Q165" s="27">
        <f>[1]Reģistrs!M165</f>
        <v>10.038521999999999</v>
      </c>
      <c r="R165" s="20">
        <f>[1]Reģistrs!N165</f>
        <v>0</v>
      </c>
      <c r="S165" s="26" t="str">
        <f t="shared" si="25"/>
        <v>Atbilst</v>
      </c>
      <c r="T165" s="21" t="str">
        <f t="shared" si="26"/>
        <v>Atbilst</v>
      </c>
      <c r="U165" s="21" t="str">
        <f t="shared" si="27"/>
        <v>Atbilst</v>
      </c>
      <c r="V165" s="25">
        <f t="shared" si="28"/>
        <v>1.6752446028063424</v>
      </c>
      <c r="W165" s="24">
        <f>[1]Reģistrs!J165</f>
        <v>63700</v>
      </c>
      <c r="X165" s="23"/>
      <c r="Y165" s="22">
        <f t="shared" si="29"/>
        <v>34752573.128014989</v>
      </c>
      <c r="Z165" s="21">
        <f t="shared" si="30"/>
        <v>29945478.178164989</v>
      </c>
      <c r="AA165" s="21">
        <f t="shared" si="31"/>
        <v>6633.2930351502364</v>
      </c>
      <c r="AB165" s="20">
        <f t="shared" si="32"/>
        <v>2.0217400000000003</v>
      </c>
      <c r="AR165" s="1" t="b">
        <f>C165=[1]Reģistrs!D165</f>
        <v>1</v>
      </c>
    </row>
    <row r="166" spans="1:44" ht="25.5" customHeight="1" x14ac:dyDescent="0.2">
      <c r="A166" s="36">
        <f t="shared" si="23"/>
        <v>161</v>
      </c>
      <c r="B166" s="35" t="str">
        <f>[1]Reģistrs!C166</f>
        <v>Raunas novada pašvaldība</v>
      </c>
      <c r="C166" s="34" t="str">
        <f>[1]Reģistrs!D166</f>
        <v>Energoefektivitātes paaugstināšana Raunas novada domei piederošajā skolas un muzeja ēkā Dīķa ielā 3, Raunā</v>
      </c>
      <c r="D166" s="33" t="str">
        <f>[1]Reģistrs!Z166</f>
        <v>Jā</v>
      </c>
      <c r="E166" s="32" t="str">
        <f>[1]Reģistrs!AA166</f>
        <v>Jā</v>
      </c>
      <c r="F166" s="32" t="str">
        <f>[1]Reģistrs!AB166</f>
        <v>Jā</v>
      </c>
      <c r="G166" s="31" t="str">
        <f>[1]Reģistrs!AC166</f>
        <v>Jā</v>
      </c>
      <c r="H166" s="30">
        <f>[1]Reģistrs!AE166</f>
        <v>6</v>
      </c>
      <c r="I166" s="29">
        <f>[1]Reģistrs!AG166</f>
        <v>2</v>
      </c>
      <c r="J166" s="29">
        <f>[1]Reģistrs!AI166</f>
        <v>8</v>
      </c>
      <c r="K166" s="29">
        <f>[1]Reģistrs!AK166</f>
        <v>10</v>
      </c>
      <c r="L166" s="29">
        <f>[1]Reģistrs!AM166</f>
        <v>0</v>
      </c>
      <c r="M166" s="29">
        <f>[1]Reģistrs!AO166</f>
        <v>0</v>
      </c>
      <c r="N166" s="29">
        <f>[1]Reģistrs!AQ166</f>
        <v>0</v>
      </c>
      <c r="O166" s="28">
        <f t="shared" si="24"/>
        <v>26</v>
      </c>
      <c r="P166" s="26">
        <f>[1]Reģistrs!L166</f>
        <v>181256.796</v>
      </c>
      <c r="Q166" s="27">
        <f>[1]Reģistrs!M166</f>
        <v>37.370429999999999</v>
      </c>
      <c r="R166" s="20">
        <f>[1]Reģistrs!N166</f>
        <v>0</v>
      </c>
      <c r="S166" s="26" t="str">
        <f t="shared" si="25"/>
        <v>Atbilst</v>
      </c>
      <c r="T166" s="21" t="str">
        <f t="shared" si="26"/>
        <v>Atbilst</v>
      </c>
      <c r="U166" s="21" t="str">
        <f t="shared" si="27"/>
        <v>Atbilst</v>
      </c>
      <c r="V166" s="25">
        <f t="shared" si="28"/>
        <v>1.7654510454879717</v>
      </c>
      <c r="W166" s="24">
        <f>[1]Reģistrs!J166</f>
        <v>320000</v>
      </c>
      <c r="X166" s="23"/>
      <c r="Y166" s="22">
        <f t="shared" si="29"/>
        <v>35072573.128014989</v>
      </c>
      <c r="Z166" s="21">
        <f t="shared" si="30"/>
        <v>30126734.974164989</v>
      </c>
      <c r="AA166" s="21">
        <f t="shared" si="31"/>
        <v>6670.6634651502363</v>
      </c>
      <c r="AB166" s="20">
        <f t="shared" si="32"/>
        <v>2.0217400000000003</v>
      </c>
      <c r="AR166" s="1" t="b">
        <f>C166=[1]Reģistrs!D166</f>
        <v>1</v>
      </c>
    </row>
    <row r="167" spans="1:44" ht="25.5" customHeight="1" x14ac:dyDescent="0.2">
      <c r="A167" s="36">
        <f t="shared" si="23"/>
        <v>162</v>
      </c>
      <c r="B167" s="35" t="str">
        <f>[1]Reģistrs!C167</f>
        <v>Pļaviņu novada pašvaldība</v>
      </c>
      <c r="C167" s="34" t="str">
        <f>[1]Reģistrs!D167</f>
        <v>Pļaviņu novada pašvaldības strukturvienību ēkas  ,,Pagastmāja", Pļaviņu novadā energoefektivitātes paaugstināšana</v>
      </c>
      <c r="D167" s="33" t="str">
        <f>[1]Reģistrs!Z167</f>
        <v>Jā</v>
      </c>
      <c r="E167" s="32" t="str">
        <f>[1]Reģistrs!AA167</f>
        <v>Jā</v>
      </c>
      <c r="F167" s="32" t="str">
        <f>[1]Reģistrs!AB167</f>
        <v>Jā</v>
      </c>
      <c r="G167" s="31" t="str">
        <f>[1]Reģistrs!AC167</f>
        <v>Jā</v>
      </c>
      <c r="H167" s="30">
        <f>[1]Reģistrs!AE167</f>
        <v>6</v>
      </c>
      <c r="I167" s="29">
        <f>[1]Reģistrs!AG167</f>
        <v>6</v>
      </c>
      <c r="J167" s="29">
        <f>[1]Reģistrs!AI167</f>
        <v>8</v>
      </c>
      <c r="K167" s="29">
        <f>[1]Reģistrs!AK167</f>
        <v>6</v>
      </c>
      <c r="L167" s="29">
        <f>[1]Reģistrs!AM167</f>
        <v>0</v>
      </c>
      <c r="M167" s="29">
        <f>[1]Reģistrs!AO167</f>
        <v>0</v>
      </c>
      <c r="N167" s="29">
        <f>[1]Reģistrs!AQ167</f>
        <v>0</v>
      </c>
      <c r="O167" s="28">
        <f t="shared" si="24"/>
        <v>26</v>
      </c>
      <c r="P167" s="26">
        <f>[1]Reģistrs!L167</f>
        <v>79198.925000000003</v>
      </c>
      <c r="Q167" s="27">
        <f>[1]Reģistrs!M167</f>
        <v>20.911484999999995</v>
      </c>
      <c r="R167" s="20">
        <f>[1]Reģistrs!N167</f>
        <v>0</v>
      </c>
      <c r="S167" s="26" t="str">
        <f t="shared" si="25"/>
        <v>Atbilst</v>
      </c>
      <c r="T167" s="21" t="str">
        <f t="shared" si="26"/>
        <v>Atbilst</v>
      </c>
      <c r="U167" s="21" t="str">
        <f t="shared" si="27"/>
        <v>Atbilst</v>
      </c>
      <c r="V167" s="25">
        <f t="shared" si="28"/>
        <v>1.8136872438609486</v>
      </c>
      <c r="W167" s="24">
        <f>[1]Reģistrs!J167</f>
        <v>143642.07999999999</v>
      </c>
      <c r="X167" s="23"/>
      <c r="Y167" s="22">
        <f t="shared" si="29"/>
        <v>35216215.208014987</v>
      </c>
      <c r="Z167" s="21">
        <f t="shared" si="30"/>
        <v>30205933.89916499</v>
      </c>
      <c r="AA167" s="21">
        <f t="shared" si="31"/>
        <v>6691.574950150236</v>
      </c>
      <c r="AB167" s="20">
        <f t="shared" si="32"/>
        <v>2.0217400000000003</v>
      </c>
      <c r="AR167" s="1" t="b">
        <f>C167=[1]Reģistrs!D167</f>
        <v>1</v>
      </c>
    </row>
    <row r="168" spans="1:44" ht="25.5" customHeight="1" x14ac:dyDescent="0.2">
      <c r="A168" s="36">
        <f t="shared" si="23"/>
        <v>163</v>
      </c>
      <c r="B168" s="35" t="str">
        <f>[1]Reģistrs!C168</f>
        <v>Jaunpils novada pašvaldība</v>
      </c>
      <c r="C168" s="34" t="str">
        <f>[1]Reģistrs!D168</f>
        <v>Sekmēt energoefektivitātes paaugstināšanu pašvaldības ēkā</v>
      </c>
      <c r="D168" s="33" t="str">
        <f>[1]Reģistrs!Z168</f>
        <v>Jā</v>
      </c>
      <c r="E168" s="32" t="str">
        <f>[1]Reģistrs!AA168</f>
        <v>Jā</v>
      </c>
      <c r="F168" s="32" t="str">
        <f>[1]Reģistrs!AB168</f>
        <v>Jā</v>
      </c>
      <c r="G168" s="31" t="str">
        <f>[1]Reģistrs!AC168</f>
        <v>Jā</v>
      </c>
      <c r="H168" s="30">
        <f>[1]Reģistrs!AE168</f>
        <v>8</v>
      </c>
      <c r="I168" s="29">
        <f>[1]Reģistrs!AG168</f>
        <v>10</v>
      </c>
      <c r="J168" s="29">
        <f>[1]Reģistrs!AI168</f>
        <v>4</v>
      </c>
      <c r="K168" s="29">
        <f>[1]Reģistrs!AK168</f>
        <v>3</v>
      </c>
      <c r="L168" s="29">
        <f>[1]Reģistrs!AM168</f>
        <v>0</v>
      </c>
      <c r="M168" s="29">
        <f>[1]Reģistrs!AO168</f>
        <v>0</v>
      </c>
      <c r="N168" s="29">
        <f>[1]Reģistrs!AQ168</f>
        <v>0</v>
      </c>
      <c r="O168" s="28">
        <f t="shared" si="24"/>
        <v>25</v>
      </c>
      <c r="P168" s="26">
        <f>[1]Reģistrs!L168</f>
        <v>141529.272</v>
      </c>
      <c r="Q168" s="27">
        <f>[1]Reģistrs!M168</f>
        <v>37.44173</v>
      </c>
      <c r="R168" s="20">
        <f>[1]Reģistrs!N168</f>
        <v>0</v>
      </c>
      <c r="S168" s="26" t="str">
        <f t="shared" si="25"/>
        <v>Atbilst</v>
      </c>
      <c r="T168" s="21" t="str">
        <f t="shared" si="26"/>
        <v>Atbilst</v>
      </c>
      <c r="U168" s="21" t="str">
        <f t="shared" si="27"/>
        <v>Atbilst</v>
      </c>
      <c r="V168" s="25">
        <f t="shared" si="28"/>
        <v>1.3933513344151167</v>
      </c>
      <c r="W168" s="24">
        <f>[1]Reģistrs!J168</f>
        <v>197200</v>
      </c>
      <c r="X168" s="23"/>
      <c r="Y168" s="22">
        <f t="shared" si="29"/>
        <v>35413415.208014987</v>
      </c>
      <c r="Z168" s="21">
        <f t="shared" si="30"/>
        <v>30347463.171164989</v>
      </c>
      <c r="AA168" s="21">
        <f t="shared" si="31"/>
        <v>6729.0166801502355</v>
      </c>
      <c r="AB168" s="20">
        <f t="shared" si="32"/>
        <v>2.0217400000000003</v>
      </c>
      <c r="AR168" s="1" t="b">
        <f>C168=[1]Reģistrs!D168</f>
        <v>1</v>
      </c>
    </row>
    <row r="169" spans="1:44" ht="25.5" customHeight="1" x14ac:dyDescent="0.2">
      <c r="A169" s="36">
        <f t="shared" si="23"/>
        <v>164</v>
      </c>
      <c r="B169" s="35" t="str">
        <f>[1]Reģistrs!C169</f>
        <v>Viesītes novada pašvaldība</v>
      </c>
      <c r="C169" s="34" t="str">
        <f>[1]Reģistrs!D169</f>
        <v>Energoefektivitātes pasākumu īstenošana Viesītes vidusskolā</v>
      </c>
      <c r="D169" s="33" t="str">
        <f>[1]Reģistrs!Z169</f>
        <v>Jā</v>
      </c>
      <c r="E169" s="32" t="str">
        <f>[1]Reģistrs!AA169</f>
        <v>Jā</v>
      </c>
      <c r="F169" s="32" t="str">
        <f>[1]Reģistrs!AB169</f>
        <v>Jā</v>
      </c>
      <c r="G169" s="31" t="str">
        <f>[1]Reģistrs!AC169</f>
        <v>Jā</v>
      </c>
      <c r="H169" s="30">
        <f>[1]Reģistrs!AE169</f>
        <v>2</v>
      </c>
      <c r="I169" s="29">
        <f>[1]Reģistrs!AG169</f>
        <v>2</v>
      </c>
      <c r="J169" s="29">
        <f>[1]Reģistrs!AI169</f>
        <v>2</v>
      </c>
      <c r="K169" s="29">
        <f>[1]Reģistrs!AK169</f>
        <v>6</v>
      </c>
      <c r="L169" s="29">
        <f>[1]Reģistrs!AM169</f>
        <v>0</v>
      </c>
      <c r="M169" s="29">
        <f>[1]Reģistrs!AO169</f>
        <v>3</v>
      </c>
      <c r="N169" s="29">
        <f>[1]Reģistrs!AQ169</f>
        <v>10</v>
      </c>
      <c r="O169" s="28">
        <f t="shared" si="24"/>
        <v>25</v>
      </c>
      <c r="P169" s="26">
        <f>[1]Reģistrs!L169</f>
        <v>219549</v>
      </c>
      <c r="Q169" s="27">
        <f>[1]Reģistrs!M169</f>
        <v>52.899000000000008</v>
      </c>
      <c r="R169" s="20">
        <f>[1]Reģistrs!N169</f>
        <v>1.8280000000000001E-2</v>
      </c>
      <c r="S169" s="26" t="str">
        <f t="shared" si="25"/>
        <v>Atbilst</v>
      </c>
      <c r="T169" s="21" t="str">
        <f t="shared" si="26"/>
        <v>Atbilst</v>
      </c>
      <c r="U169" s="21" t="str">
        <f t="shared" si="27"/>
        <v>Atbilst</v>
      </c>
      <c r="V169" s="25">
        <f t="shared" si="28"/>
        <v>2.14518765970239</v>
      </c>
      <c r="W169" s="24">
        <f>[1]Reģistrs!J169</f>
        <v>470973.80550000002</v>
      </c>
      <c r="X169" s="23"/>
      <c r="Y169" s="22">
        <f t="shared" si="29"/>
        <v>35884389.013514988</v>
      </c>
      <c r="Z169" s="21">
        <f t="shared" si="30"/>
        <v>30567012.171164989</v>
      </c>
      <c r="AA169" s="21">
        <f t="shared" si="31"/>
        <v>6781.9156801502359</v>
      </c>
      <c r="AB169" s="20">
        <f t="shared" si="32"/>
        <v>2.0400200000000002</v>
      </c>
      <c r="AR169" s="1" t="b">
        <f>C169=[1]Reģistrs!D169</f>
        <v>1</v>
      </c>
    </row>
    <row r="170" spans="1:44" ht="25.5" customHeight="1" x14ac:dyDescent="0.2">
      <c r="A170" s="36">
        <f t="shared" si="23"/>
        <v>165</v>
      </c>
      <c r="B170" s="35" t="str">
        <f>[1]Reģistrs!C170</f>
        <v>Burtnieku novada pašvaldība</v>
      </c>
      <c r="C170" s="34" t="str">
        <f>[1]Reģistrs!D170</f>
        <v>Energoefektivitātes pasākumu īstenošana Burtnieku novada Vecates pagasta pārvaldes ēkā</v>
      </c>
      <c r="D170" s="33" t="str">
        <f>[1]Reģistrs!Z170</f>
        <v>Jā</v>
      </c>
      <c r="E170" s="32" t="str">
        <f>[1]Reģistrs!AA170</f>
        <v>Jā</v>
      </c>
      <c r="F170" s="32" t="str">
        <f>[1]Reģistrs!AB170</f>
        <v>Jā</v>
      </c>
      <c r="G170" s="31" t="str">
        <f>[1]Reģistrs!AC170</f>
        <v>Jā</v>
      </c>
      <c r="H170" s="30">
        <f>[1]Reģistrs!AE170</f>
        <v>4</v>
      </c>
      <c r="I170" s="29">
        <f>[1]Reģistrs!AG170</f>
        <v>4</v>
      </c>
      <c r="J170" s="29">
        <f>[1]Reģistrs!AI170</f>
        <v>6</v>
      </c>
      <c r="K170" s="29">
        <f>[1]Reģistrs!AK170</f>
        <v>10</v>
      </c>
      <c r="L170" s="29">
        <f>[1]Reģistrs!AM170</f>
        <v>0</v>
      </c>
      <c r="M170" s="29">
        <f>[1]Reģistrs!AO170</f>
        <v>0</v>
      </c>
      <c r="N170" s="29">
        <f>[1]Reģistrs!AQ170</f>
        <v>0</v>
      </c>
      <c r="O170" s="28">
        <f t="shared" si="24"/>
        <v>24</v>
      </c>
      <c r="P170" s="26">
        <f>[1]Reģistrs!L170</f>
        <v>41059.963999999993</v>
      </c>
      <c r="Q170" s="27">
        <f>[1]Reģistrs!M170</f>
        <v>10.271449</v>
      </c>
      <c r="R170" s="20">
        <f>[1]Reģistrs!N170</f>
        <v>0</v>
      </c>
      <c r="S170" s="26" t="str">
        <f t="shared" si="25"/>
        <v>Atbilst</v>
      </c>
      <c r="T170" s="21" t="str">
        <f t="shared" si="26"/>
        <v>Atbilst</v>
      </c>
      <c r="U170" s="21" t="str">
        <f t="shared" si="27"/>
        <v>Atbilst</v>
      </c>
      <c r="V170" s="25">
        <f t="shared" si="28"/>
        <v>1.8927338806239582</v>
      </c>
      <c r="W170" s="24">
        <f>[1]Reģistrs!J170</f>
        <v>77715.585000000006</v>
      </c>
      <c r="X170" s="23"/>
      <c r="Y170" s="22">
        <f t="shared" si="29"/>
        <v>35962104.598514989</v>
      </c>
      <c r="Z170" s="21">
        <f t="shared" si="30"/>
        <v>30608072.135164991</v>
      </c>
      <c r="AA170" s="21">
        <f t="shared" si="31"/>
        <v>6792.1871291502357</v>
      </c>
      <c r="AB170" s="20">
        <f t="shared" si="32"/>
        <v>2.0400200000000002</v>
      </c>
      <c r="AR170" s="1" t="b">
        <f>C170=[1]Reģistrs!D170</f>
        <v>1</v>
      </c>
    </row>
    <row r="171" spans="1:44" ht="25.5" customHeight="1" x14ac:dyDescent="0.2">
      <c r="A171" s="36">
        <f t="shared" si="23"/>
        <v>166</v>
      </c>
      <c r="B171" s="35" t="str">
        <f>[1]Reģistrs!C171</f>
        <v>Stopiņu novada pašvaldības aģentūra "Saimnieks"</v>
      </c>
      <c r="C171" s="34" t="str">
        <f>[1]Reģistrs!D171</f>
        <v>Energoefektivitātes paaugstināšana Stopiņu novada, Ulbrokas iestāžu ēkā</v>
      </c>
      <c r="D171" s="33" t="str">
        <f>[1]Reģistrs!Z171</f>
        <v>Jā</v>
      </c>
      <c r="E171" s="32" t="str">
        <f>[1]Reģistrs!AA171</f>
        <v>Jā</v>
      </c>
      <c r="F171" s="32" t="str">
        <f>[1]Reģistrs!AB171</f>
        <v>Jā</v>
      </c>
      <c r="G171" s="31" t="str">
        <f>[1]Reģistrs!AC171</f>
        <v>Jā</v>
      </c>
      <c r="H171" s="30">
        <f>[1]Reģistrs!AE171</f>
        <v>10</v>
      </c>
      <c r="I171" s="29">
        <f>[1]Reģistrs!AG171</f>
        <v>8</v>
      </c>
      <c r="J171" s="29">
        <f>[1]Reģistrs!AI171</f>
        <v>2</v>
      </c>
      <c r="K171" s="29">
        <f>[1]Reģistrs!AK171</f>
        <v>3</v>
      </c>
      <c r="L171" s="29">
        <f>[1]Reģistrs!AM171</f>
        <v>0</v>
      </c>
      <c r="M171" s="29">
        <f>[1]Reģistrs!AO171</f>
        <v>0</v>
      </c>
      <c r="N171" s="29">
        <f>[1]Reģistrs!AQ171</f>
        <v>0</v>
      </c>
      <c r="O171" s="28">
        <f t="shared" si="24"/>
        <v>23</v>
      </c>
      <c r="P171" s="26">
        <f>[1]Reģistrs!L171</f>
        <v>166231.80000000005</v>
      </c>
      <c r="Q171" s="27">
        <f>[1]Reģistrs!M171</f>
        <v>33.754880000000036</v>
      </c>
      <c r="R171" s="20">
        <f>[1]Reģistrs!N171</f>
        <v>0</v>
      </c>
      <c r="S171" s="26" t="str">
        <f t="shared" si="25"/>
        <v>Atbilst</v>
      </c>
      <c r="T171" s="21" t="str">
        <f t="shared" si="26"/>
        <v>Atbilst</v>
      </c>
      <c r="U171" s="21" t="str">
        <f t="shared" si="27"/>
        <v>Atbilst</v>
      </c>
      <c r="V171" s="25">
        <f t="shared" si="28"/>
        <v>1.2873589770428999</v>
      </c>
      <c r="W171" s="24">
        <f>[1]Reģistrs!J171</f>
        <v>214000</v>
      </c>
      <c r="X171" s="23"/>
      <c r="Y171" s="22">
        <f t="shared" si="29"/>
        <v>36176104.598514989</v>
      </c>
      <c r="Z171" s="21">
        <f t="shared" si="30"/>
        <v>30774303.935164992</v>
      </c>
      <c r="AA171" s="21">
        <f t="shared" si="31"/>
        <v>6825.9420091502361</v>
      </c>
      <c r="AB171" s="20">
        <f t="shared" si="32"/>
        <v>2.0400200000000002</v>
      </c>
      <c r="AR171" s="1" t="b">
        <f>C171=[1]Reģistrs!D171</f>
        <v>1</v>
      </c>
    </row>
    <row r="172" spans="1:44" ht="25.5" customHeight="1" x14ac:dyDescent="0.2">
      <c r="A172" s="36">
        <f t="shared" si="23"/>
        <v>167</v>
      </c>
      <c r="B172" s="35" t="str">
        <f>[1]Reģistrs!C172</f>
        <v>Auces novada pašvaldība</v>
      </c>
      <c r="C172" s="34" t="str">
        <f>[1]Reģistrs!D172</f>
        <v>Energoefektivitātes pasākumu īstenošana Auces vidusskolas ēkā</v>
      </c>
      <c r="D172" s="33" t="str">
        <f>[1]Reģistrs!Z172</f>
        <v>Jā</v>
      </c>
      <c r="E172" s="32" t="str">
        <f>[1]Reģistrs!AA172</f>
        <v>Jā</v>
      </c>
      <c r="F172" s="32" t="str">
        <f>[1]Reģistrs!AB172</f>
        <v>Jā</v>
      </c>
      <c r="G172" s="31" t="str">
        <f>[1]Reģistrs!AC172</f>
        <v>Jā</v>
      </c>
      <c r="H172" s="30">
        <f>[1]Reģistrs!AE172</f>
        <v>6</v>
      </c>
      <c r="I172" s="29">
        <f>[1]Reģistrs!AG172</f>
        <v>2</v>
      </c>
      <c r="J172" s="29">
        <f>[1]Reģistrs!AI172</f>
        <v>4</v>
      </c>
      <c r="K172" s="29">
        <f>[1]Reģistrs!AK172</f>
        <v>3</v>
      </c>
      <c r="L172" s="29">
        <f>[1]Reģistrs!AM172</f>
        <v>0</v>
      </c>
      <c r="M172" s="29">
        <f>[1]Reģistrs!AO172</f>
        <v>3</v>
      </c>
      <c r="N172" s="29">
        <f>[1]Reģistrs!AQ172</f>
        <v>5</v>
      </c>
      <c r="O172" s="28">
        <f t="shared" si="24"/>
        <v>23</v>
      </c>
      <c r="P172" s="26">
        <f>[1]Reģistrs!L172</f>
        <v>416876.71999999991</v>
      </c>
      <c r="Q172" s="27">
        <f>[1]Reģistrs!M172</f>
        <v>75.527160000000265</v>
      </c>
      <c r="R172" s="20">
        <f>[1]Reģistrs!N172</f>
        <v>1.8280000000000001E-2</v>
      </c>
      <c r="S172" s="26" t="str">
        <f t="shared" si="25"/>
        <v>Atbilst</v>
      </c>
      <c r="T172" s="21" t="str">
        <f t="shared" si="26"/>
        <v>Atbilst</v>
      </c>
      <c r="U172" s="21" t="str">
        <f t="shared" si="27"/>
        <v>Atbilst</v>
      </c>
      <c r="V172" s="25">
        <f t="shared" si="28"/>
        <v>1.6437802452964996</v>
      </c>
      <c r="W172" s="24">
        <f>[1]Reģistrs!J172</f>
        <v>685253.71706000005</v>
      </c>
      <c r="X172" s="23"/>
      <c r="Y172" s="22">
        <f t="shared" si="29"/>
        <v>36861358.315574989</v>
      </c>
      <c r="Z172" s="21">
        <f t="shared" si="30"/>
        <v>31191180.655164991</v>
      </c>
      <c r="AA172" s="21">
        <f t="shared" si="31"/>
        <v>6901.4691691502367</v>
      </c>
      <c r="AB172" s="20">
        <f t="shared" si="32"/>
        <v>2.0583</v>
      </c>
      <c r="AR172" s="1" t="b">
        <f>C172=[1]Reģistrs!D172</f>
        <v>1</v>
      </c>
    </row>
    <row r="173" spans="1:44" ht="25.5" customHeight="1" x14ac:dyDescent="0.2">
      <c r="A173" s="36">
        <f t="shared" si="23"/>
        <v>168</v>
      </c>
      <c r="B173" s="35" t="str">
        <f>[1]Reģistrs!C173</f>
        <v>Inčukalna novada pašvaldība</v>
      </c>
      <c r="C173" s="34" t="str">
        <f>[1]Reģistrs!D173</f>
        <v>Energoefektivitātes paaugstināšana pašvaldības ēkā</v>
      </c>
      <c r="D173" s="33" t="str">
        <f>[1]Reģistrs!Z173</f>
        <v>Jā</v>
      </c>
      <c r="E173" s="32" t="str">
        <f>[1]Reģistrs!AA173</f>
        <v>Jā</v>
      </c>
      <c r="F173" s="32" t="str">
        <f>[1]Reģistrs!AB173</f>
        <v>Jā</v>
      </c>
      <c r="G173" s="31" t="str">
        <f>[1]Reģistrs!AC173</f>
        <v>Jā</v>
      </c>
      <c r="H173" s="30">
        <f>[1]Reģistrs!AE173</f>
        <v>8</v>
      </c>
      <c r="I173" s="29">
        <f>[1]Reģistrs!AG173</f>
        <v>2</v>
      </c>
      <c r="J173" s="29">
        <f>[1]Reģistrs!AI173</f>
        <v>6</v>
      </c>
      <c r="K173" s="29">
        <f>[1]Reģistrs!AK173</f>
        <v>6</v>
      </c>
      <c r="L173" s="29">
        <f>[1]Reģistrs!AM173</f>
        <v>0</v>
      </c>
      <c r="M173" s="29">
        <f>[1]Reģistrs!AO173</f>
        <v>0</v>
      </c>
      <c r="N173" s="29">
        <f>[1]Reģistrs!AQ173</f>
        <v>0</v>
      </c>
      <c r="O173" s="28">
        <f t="shared" si="24"/>
        <v>22</v>
      </c>
      <c r="P173" s="26">
        <f>[1]Reģistrs!L173</f>
        <v>82022.400000000009</v>
      </c>
      <c r="Q173" s="27">
        <f>[1]Reģistrs!M173</f>
        <v>14.064000000000018</v>
      </c>
      <c r="R173" s="20">
        <f>[1]Reģistrs!N173</f>
        <v>0</v>
      </c>
      <c r="S173" s="26" t="str">
        <f t="shared" si="25"/>
        <v>Atbilst</v>
      </c>
      <c r="T173" s="21" t="str">
        <f t="shared" si="26"/>
        <v>Atbilst</v>
      </c>
      <c r="U173" s="21" t="str">
        <f t="shared" si="27"/>
        <v>Atbilst</v>
      </c>
      <c r="V173" s="25">
        <f t="shared" si="28"/>
        <v>1.4630149812734081</v>
      </c>
      <c r="W173" s="24">
        <f>[1]Reģistrs!J173</f>
        <v>120000</v>
      </c>
      <c r="X173" s="23"/>
      <c r="Y173" s="22">
        <f t="shared" si="29"/>
        <v>36981358.315574989</v>
      </c>
      <c r="Z173" s="21">
        <f t="shared" si="30"/>
        <v>31273203.055164989</v>
      </c>
      <c r="AA173" s="21">
        <f t="shared" si="31"/>
        <v>6915.533169150237</v>
      </c>
      <c r="AB173" s="20">
        <f t="shared" si="32"/>
        <v>2.0583</v>
      </c>
      <c r="AR173" s="1" t="b">
        <f>C173=[1]Reģistrs!D173</f>
        <v>1</v>
      </c>
    </row>
    <row r="174" spans="1:44" ht="25.5" customHeight="1" x14ac:dyDescent="0.2">
      <c r="A174" s="36">
        <f t="shared" si="23"/>
        <v>169</v>
      </c>
      <c r="B174" s="35" t="str">
        <f>[1]Reģistrs!C174</f>
        <v>Ikšķiles novada pašvaldība</v>
      </c>
      <c r="C174" s="34" t="str">
        <f>[1]Reģistrs!D174</f>
        <v>Energoefektivitātes paaugstināšana Ikšķiles novada pašvaldības administratīvajā ēkā</v>
      </c>
      <c r="D174" s="33" t="str">
        <f>[1]Reģistrs!Z174</f>
        <v>Jā</v>
      </c>
      <c r="E174" s="32" t="str">
        <f>[1]Reģistrs!AA174</f>
        <v>Jā</v>
      </c>
      <c r="F174" s="32" t="str">
        <f>[1]Reģistrs!AB174</f>
        <v>Jā</v>
      </c>
      <c r="G174" s="31" t="str">
        <f>[1]Reģistrs!AC174</f>
        <v>Jā</v>
      </c>
      <c r="H174" s="30">
        <f>[1]Reģistrs!AE174</f>
        <v>6</v>
      </c>
      <c r="I174" s="29">
        <f>[1]Reģistrs!AG174</f>
        <v>2</v>
      </c>
      <c r="J174" s="29">
        <f>[1]Reģistrs!AI174</f>
        <v>8</v>
      </c>
      <c r="K174" s="29">
        <f>[1]Reģistrs!AK174</f>
        <v>6</v>
      </c>
      <c r="L174" s="29">
        <f>[1]Reģistrs!AM174</f>
        <v>0</v>
      </c>
      <c r="M174" s="29">
        <f>[1]Reģistrs!AO174</f>
        <v>0</v>
      </c>
      <c r="N174" s="29">
        <f>[1]Reģistrs!AQ174</f>
        <v>0</v>
      </c>
      <c r="O174" s="28">
        <f t="shared" si="24"/>
        <v>22</v>
      </c>
      <c r="P174" s="26">
        <f>[1]Reģistrs!L174</f>
        <v>222257.75350000002</v>
      </c>
      <c r="Q174" s="27">
        <f>[1]Reģistrs!M174</f>
        <v>39.92779130000001</v>
      </c>
      <c r="R174" s="20">
        <f>[1]Reģistrs!N174</f>
        <v>0</v>
      </c>
      <c r="S174" s="26" t="str">
        <f t="shared" si="25"/>
        <v>Atbilst</v>
      </c>
      <c r="T174" s="21" t="str">
        <f t="shared" si="26"/>
        <v>Atbilst</v>
      </c>
      <c r="U174" s="21" t="str">
        <f t="shared" si="27"/>
        <v>Atbilst</v>
      </c>
      <c r="V174" s="25">
        <f t="shared" si="28"/>
        <v>1.6190397155256047</v>
      </c>
      <c r="W174" s="24">
        <f>[1]Reģistrs!J174</f>
        <v>359844.13</v>
      </c>
      <c r="X174" s="23"/>
      <c r="Y174" s="22">
        <f t="shared" si="29"/>
        <v>37341202.445574991</v>
      </c>
      <c r="Z174" s="21">
        <f t="shared" si="30"/>
        <v>31495460.808664989</v>
      </c>
      <c r="AA174" s="21">
        <f t="shared" si="31"/>
        <v>6955.4609604502366</v>
      </c>
      <c r="AB174" s="20">
        <f t="shared" si="32"/>
        <v>2.0583</v>
      </c>
      <c r="AR174" s="1" t="b">
        <f>C174=[1]Reģistrs!D174</f>
        <v>1</v>
      </c>
    </row>
    <row r="175" spans="1:44" ht="25.5" customHeight="1" x14ac:dyDescent="0.2">
      <c r="A175" s="36">
        <f t="shared" si="23"/>
        <v>170</v>
      </c>
      <c r="B175" s="35" t="str">
        <f>[1]Reģistrs!C175</f>
        <v>Krāslavas novada pašvaldība</v>
      </c>
      <c r="C175" s="34" t="str">
        <f>[1]Reģistrs!D175</f>
        <v>Krāslavas novada pašvaldības ēkas Artilērijas ielā 4, Krāslavā energoefektivitātes paaugstināšana</v>
      </c>
      <c r="D175" s="33" t="str">
        <f>[1]Reģistrs!Z175</f>
        <v>Jā</v>
      </c>
      <c r="E175" s="32" t="str">
        <f>[1]Reģistrs!AA175</f>
        <v>Jā</v>
      </c>
      <c r="F175" s="32" t="str">
        <f>[1]Reģistrs!AB175</f>
        <v>Jā</v>
      </c>
      <c r="G175" s="31" t="str">
        <f>[1]Reģistrs!AC175</f>
        <v>Jā</v>
      </c>
      <c r="H175" s="30">
        <f>[1]Reģistrs!AE175</f>
        <v>6</v>
      </c>
      <c r="I175" s="29">
        <f>[1]Reģistrs!AG175</f>
        <v>2</v>
      </c>
      <c r="J175" s="29">
        <f>[1]Reģistrs!AI175</f>
        <v>4</v>
      </c>
      <c r="K175" s="29">
        <f>[1]Reģistrs!AK175</f>
        <v>10</v>
      </c>
      <c r="L175" s="29">
        <f>[1]Reģistrs!AM175</f>
        <v>0</v>
      </c>
      <c r="M175" s="29">
        <f>[1]Reģistrs!AO175</f>
        <v>0</v>
      </c>
      <c r="N175" s="29">
        <f>[1]Reģistrs!AQ175</f>
        <v>0</v>
      </c>
      <c r="O175" s="28">
        <f t="shared" si="24"/>
        <v>22</v>
      </c>
      <c r="P175" s="26">
        <f>[1]Reģistrs!L175</f>
        <v>113966.48200000002</v>
      </c>
      <c r="Q175" s="27">
        <f>[1]Reģistrs!M175</f>
        <v>22.304141999999999</v>
      </c>
      <c r="R175" s="20">
        <f>[1]Reģistrs!N175</f>
        <v>0</v>
      </c>
      <c r="S175" s="26" t="str">
        <f t="shared" si="25"/>
        <v>Atbilst</v>
      </c>
      <c r="T175" s="21" t="str">
        <f t="shared" si="26"/>
        <v>Atbilst</v>
      </c>
      <c r="U175" s="21" t="str">
        <f t="shared" si="27"/>
        <v>Atbilst</v>
      </c>
      <c r="V175" s="25">
        <f t="shared" si="28"/>
        <v>1.7754342895308461</v>
      </c>
      <c r="W175" s="24">
        <f>[1]Reģistrs!J175</f>
        <v>202340</v>
      </c>
      <c r="X175" s="23"/>
      <c r="Y175" s="22">
        <f t="shared" si="29"/>
        <v>37543542.445574991</v>
      </c>
      <c r="Z175" s="21">
        <f t="shared" si="30"/>
        <v>31609427.29066499</v>
      </c>
      <c r="AA175" s="21">
        <f t="shared" si="31"/>
        <v>6977.7651024502366</v>
      </c>
      <c r="AB175" s="20">
        <f t="shared" si="32"/>
        <v>2.0583</v>
      </c>
      <c r="AR175" s="1" t="b">
        <f>C175=[1]Reģistrs!D175</f>
        <v>1</v>
      </c>
    </row>
    <row r="176" spans="1:44" ht="25.5" customHeight="1" x14ac:dyDescent="0.2">
      <c r="A176" s="36">
        <f t="shared" si="23"/>
        <v>171</v>
      </c>
      <c r="B176" s="35" t="str">
        <f>[1]Reģistrs!C176</f>
        <v>Kandavas novada pašvaldība</v>
      </c>
      <c r="C176" s="34" t="str">
        <f>[1]Reģistrs!D176</f>
        <v>Zantes kultūras nama energoefektivitātes paaugstināšana</v>
      </c>
      <c r="D176" s="33" t="str">
        <f>[1]Reģistrs!Z176</f>
        <v>Jā</v>
      </c>
      <c r="E176" s="32" t="str">
        <f>[1]Reģistrs!AA176</f>
        <v>Jā</v>
      </c>
      <c r="F176" s="32" t="str">
        <f>[1]Reģistrs!AB176</f>
        <v>Jā</v>
      </c>
      <c r="G176" s="31" t="str">
        <f>[1]Reģistrs!AC176</f>
        <v>Jā</v>
      </c>
      <c r="H176" s="30">
        <f>[1]Reģistrs!AE176</f>
        <v>6</v>
      </c>
      <c r="I176" s="29">
        <f>[1]Reģistrs!AG176</f>
        <v>4</v>
      </c>
      <c r="J176" s="29">
        <f>[1]Reģistrs!AI176</f>
        <v>6</v>
      </c>
      <c r="K176" s="29">
        <f>[1]Reģistrs!AK176</f>
        <v>6</v>
      </c>
      <c r="L176" s="29">
        <f>[1]Reģistrs!AM176</f>
        <v>0</v>
      </c>
      <c r="M176" s="29">
        <f>[1]Reģistrs!AO176</f>
        <v>0</v>
      </c>
      <c r="N176" s="29">
        <f>[1]Reģistrs!AQ176</f>
        <v>0</v>
      </c>
      <c r="O176" s="28">
        <f t="shared" si="24"/>
        <v>22</v>
      </c>
      <c r="P176" s="26">
        <f>[1]Reģistrs!L176</f>
        <v>110358.83999999998</v>
      </c>
      <c r="Q176" s="27">
        <f>[1]Reģistrs!M176</f>
        <v>26.248200000000004</v>
      </c>
      <c r="R176" s="20">
        <f>[1]Reģistrs!N176</f>
        <v>0</v>
      </c>
      <c r="S176" s="26" t="str">
        <f t="shared" si="25"/>
        <v>Atbilst</v>
      </c>
      <c r="T176" s="21" t="str">
        <f t="shared" si="26"/>
        <v>Atbilst</v>
      </c>
      <c r="U176" s="21" t="str">
        <f t="shared" si="27"/>
        <v>Atbilst</v>
      </c>
      <c r="V176" s="25">
        <f t="shared" si="28"/>
        <v>1.7892087303563542</v>
      </c>
      <c r="W176" s="24">
        <f>[1]Reģistrs!J176</f>
        <v>197455</v>
      </c>
      <c r="X176" s="23"/>
      <c r="Y176" s="22">
        <f t="shared" si="29"/>
        <v>37740997.445574991</v>
      </c>
      <c r="Z176" s="21">
        <f t="shared" si="30"/>
        <v>31719786.130664989</v>
      </c>
      <c r="AA176" s="21">
        <f t="shared" si="31"/>
        <v>7004.0133024502366</v>
      </c>
      <c r="AB176" s="20">
        <f t="shared" si="32"/>
        <v>2.0583</v>
      </c>
      <c r="AR176" s="1" t="b">
        <f>C176=[1]Reģistrs!D176</f>
        <v>1</v>
      </c>
    </row>
    <row r="177" spans="1:44" ht="25.5" customHeight="1" x14ac:dyDescent="0.2">
      <c r="A177" s="36">
        <f t="shared" si="23"/>
        <v>172</v>
      </c>
      <c r="B177" s="35" t="str">
        <f>[1]Reģistrs!C177</f>
        <v>Strenču novada pašvaldība</v>
      </c>
      <c r="C177" s="34" t="str">
        <f>[1]Reģistrs!D177</f>
        <v>Energoefektivitātes paaugstināšana Strenču pirmskolas izglītības iestādes ēkā</v>
      </c>
      <c r="D177" s="33" t="str">
        <f>[1]Reģistrs!Z177</f>
        <v>Jā</v>
      </c>
      <c r="E177" s="32" t="str">
        <f>[1]Reģistrs!AA177</f>
        <v>Jā</v>
      </c>
      <c r="F177" s="32" t="str">
        <f>[1]Reģistrs!AB177</f>
        <v>Jā</v>
      </c>
      <c r="G177" s="31" t="str">
        <f>[1]Reģistrs!AC177</f>
        <v>Jā</v>
      </c>
      <c r="H177" s="30">
        <f>[1]Reģistrs!AE177</f>
        <v>6</v>
      </c>
      <c r="I177" s="29">
        <f>[1]Reģistrs!AG177</f>
        <v>6</v>
      </c>
      <c r="J177" s="29">
        <f>[1]Reģistrs!AI177</f>
        <v>4</v>
      </c>
      <c r="K177" s="29">
        <f>[1]Reģistrs!AK177</f>
        <v>6</v>
      </c>
      <c r="L177" s="29">
        <f>[1]Reģistrs!AM177</f>
        <v>0</v>
      </c>
      <c r="M177" s="29">
        <f>[1]Reģistrs!AO177</f>
        <v>0</v>
      </c>
      <c r="N177" s="29">
        <f>[1]Reģistrs!AQ177</f>
        <v>0</v>
      </c>
      <c r="O177" s="28">
        <f t="shared" si="24"/>
        <v>22</v>
      </c>
      <c r="P177" s="26">
        <f>[1]Reģistrs!L177</f>
        <v>26252.786000000004</v>
      </c>
      <c r="Q177" s="27">
        <f>[1]Reģistrs!M177</f>
        <v>6.9294400000000014</v>
      </c>
      <c r="R177" s="20">
        <f>[1]Reģistrs!N177</f>
        <v>0</v>
      </c>
      <c r="S177" s="26" t="str">
        <f t="shared" si="25"/>
        <v>Atbilst</v>
      </c>
      <c r="T177" s="21" t="str">
        <f t="shared" si="26"/>
        <v>Atbilst</v>
      </c>
      <c r="U177" s="21" t="str">
        <f t="shared" si="27"/>
        <v>Atbilst</v>
      </c>
      <c r="V177" s="25">
        <f t="shared" si="28"/>
        <v>1.8131408986459567</v>
      </c>
      <c r="W177" s="24">
        <f>[1]Reģistrs!J177</f>
        <v>47600</v>
      </c>
      <c r="X177" s="23"/>
      <c r="Y177" s="22">
        <f t="shared" si="29"/>
        <v>37788597.445574991</v>
      </c>
      <c r="Z177" s="21">
        <f t="shared" si="30"/>
        <v>31746038.916664988</v>
      </c>
      <c r="AA177" s="21">
        <f t="shared" si="31"/>
        <v>7010.9427424502364</v>
      </c>
      <c r="AB177" s="20">
        <f t="shared" si="32"/>
        <v>2.0583</v>
      </c>
      <c r="AR177" s="1" t="b">
        <f>C177=[1]Reģistrs!D177</f>
        <v>1</v>
      </c>
    </row>
    <row r="178" spans="1:44" ht="25.5" customHeight="1" x14ac:dyDescent="0.2">
      <c r="A178" s="36">
        <f t="shared" si="23"/>
        <v>173</v>
      </c>
      <c r="B178" s="35" t="str">
        <f>[1]Reģistrs!C178</f>
        <v>Kuldīgas novada pašvaldība</v>
      </c>
      <c r="C178" s="34" t="str">
        <f>[1]Reģistrs!D178</f>
        <v>Kuldīgas mākslas skolas ēkas energoefektivitātes uzlabošana Pētera ielā 5, Kuldīgā, Kuldīgas novadā</v>
      </c>
      <c r="D178" s="33" t="str">
        <f>[1]Reģistrs!Z178</f>
        <v>Jā</v>
      </c>
      <c r="E178" s="32" t="str">
        <f>[1]Reģistrs!AA178</f>
        <v>Jā</v>
      </c>
      <c r="F178" s="32" t="str">
        <f>[1]Reģistrs!AB178</f>
        <v>Jā</v>
      </c>
      <c r="G178" s="31" t="str">
        <f>[1]Reģistrs!AC178</f>
        <v>Jā</v>
      </c>
      <c r="H178" s="30">
        <f>[1]Reģistrs!AE178</f>
        <v>4</v>
      </c>
      <c r="I178" s="29">
        <f>[1]Reģistrs!AG178</f>
        <v>2</v>
      </c>
      <c r="J178" s="29">
        <f>[1]Reģistrs!AI178</f>
        <v>0</v>
      </c>
      <c r="K178" s="29">
        <f>[1]Reģistrs!AK178</f>
        <v>6</v>
      </c>
      <c r="L178" s="29">
        <f>[1]Reģistrs!AM178</f>
        <v>0</v>
      </c>
      <c r="M178" s="29">
        <f>[1]Reģistrs!AO178</f>
        <v>0</v>
      </c>
      <c r="N178" s="29">
        <f>[1]Reģistrs!AQ178</f>
        <v>10</v>
      </c>
      <c r="O178" s="28">
        <f t="shared" si="24"/>
        <v>22</v>
      </c>
      <c r="P178" s="26">
        <f>[1]Reģistrs!L178</f>
        <v>27238.750000000004</v>
      </c>
      <c r="Q178" s="27">
        <f>[1]Reģistrs!M178</f>
        <v>5.527499999999999</v>
      </c>
      <c r="R178" s="20">
        <f>[1]Reģistrs!N178</f>
        <v>0</v>
      </c>
      <c r="S178" s="26" t="str">
        <f t="shared" si="25"/>
        <v>Atbilst</v>
      </c>
      <c r="T178" s="21" t="str">
        <f t="shared" si="26"/>
        <v>Atbilst</v>
      </c>
      <c r="U178" s="21" t="str">
        <f t="shared" si="27"/>
        <v>Atbilst</v>
      </c>
      <c r="V178" s="25">
        <f t="shared" si="28"/>
        <v>1.8360292010463031</v>
      </c>
      <c r="W178" s="24">
        <f>[1]Reģistrs!J178</f>
        <v>50011.140399999997</v>
      </c>
      <c r="X178" s="23"/>
      <c r="Y178" s="22">
        <f t="shared" si="29"/>
        <v>37838608.585974991</v>
      </c>
      <c r="Z178" s="21">
        <f t="shared" si="30"/>
        <v>31773277.666664988</v>
      </c>
      <c r="AA178" s="21">
        <f t="shared" si="31"/>
        <v>7016.4702424502366</v>
      </c>
      <c r="AB178" s="20">
        <f t="shared" si="32"/>
        <v>2.0583</v>
      </c>
      <c r="AR178" s="1" t="b">
        <f>C178=[1]Reģistrs!D178</f>
        <v>1</v>
      </c>
    </row>
    <row r="179" spans="1:44" ht="25.5" customHeight="1" x14ac:dyDescent="0.2">
      <c r="A179" s="36">
        <f t="shared" si="23"/>
        <v>174</v>
      </c>
      <c r="B179" s="35" t="str">
        <f>[1]Reģistrs!C179</f>
        <v>Rojas novada pašvaldība</v>
      </c>
      <c r="C179" s="34" t="str">
        <f>[1]Reģistrs!D179</f>
        <v>Energoefektivitātes paaugstināšana Rojupes pirmsskolas izglītības iestādes „Saulespuķe” ēkā</v>
      </c>
      <c r="D179" s="33" t="str">
        <f>[1]Reģistrs!Z179</f>
        <v>Jā</v>
      </c>
      <c r="E179" s="32" t="str">
        <f>[1]Reģistrs!AA179</f>
        <v>Jā</v>
      </c>
      <c r="F179" s="32" t="str">
        <f>[1]Reģistrs!AB179</f>
        <v>Jā</v>
      </c>
      <c r="G179" s="31" t="str">
        <f>[1]Reģistrs!AC179</f>
        <v>Jā</v>
      </c>
      <c r="H179" s="30">
        <f>[1]Reģistrs!AE179</f>
        <v>2</v>
      </c>
      <c r="I179" s="29">
        <f>[1]Reģistrs!AG179</f>
        <v>4</v>
      </c>
      <c r="J179" s="29">
        <f>[1]Reģistrs!AI179</f>
        <v>6</v>
      </c>
      <c r="K179" s="29">
        <f>[1]Reģistrs!AK179</f>
        <v>10</v>
      </c>
      <c r="L179" s="29">
        <f>[1]Reģistrs!AM179</f>
        <v>0</v>
      </c>
      <c r="M179" s="29">
        <f>[1]Reģistrs!AO179</f>
        <v>0</v>
      </c>
      <c r="N179" s="29">
        <f>[1]Reģistrs!AQ179</f>
        <v>0</v>
      </c>
      <c r="O179" s="28">
        <f t="shared" si="24"/>
        <v>22</v>
      </c>
      <c r="P179" s="26">
        <f>[1]Reģistrs!L179</f>
        <v>153049.23399999994</v>
      </c>
      <c r="Q179" s="27">
        <f>[1]Reģistrs!M179</f>
        <v>41.819153999999997</v>
      </c>
      <c r="R179" s="20">
        <f>[1]Reģistrs!N179</f>
        <v>0</v>
      </c>
      <c r="S179" s="26" t="str">
        <f t="shared" si="25"/>
        <v>Atbilst</v>
      </c>
      <c r="T179" s="21" t="str">
        <f t="shared" si="26"/>
        <v>Atbilst</v>
      </c>
      <c r="U179" s="21" t="str">
        <f t="shared" si="27"/>
        <v>Atbilst</v>
      </c>
      <c r="V179" s="25">
        <f t="shared" si="28"/>
        <v>2.1136989159971891</v>
      </c>
      <c r="W179" s="24">
        <f>[1]Reģistrs!J179</f>
        <v>323500</v>
      </c>
      <c r="X179" s="23"/>
      <c r="Y179" s="22">
        <f t="shared" si="29"/>
        <v>38162108.585974991</v>
      </c>
      <c r="Z179" s="21">
        <f t="shared" si="30"/>
        <v>31926326.900664989</v>
      </c>
      <c r="AA179" s="21">
        <f t="shared" si="31"/>
        <v>7058.2893964502364</v>
      </c>
      <c r="AB179" s="20">
        <f t="shared" si="32"/>
        <v>2.0583</v>
      </c>
      <c r="AR179" s="1" t="b">
        <f>C179=[1]Reģistrs!D179</f>
        <v>1</v>
      </c>
    </row>
    <row r="180" spans="1:44" ht="25.5" customHeight="1" x14ac:dyDescent="0.2">
      <c r="A180" s="36">
        <f t="shared" si="23"/>
        <v>175</v>
      </c>
      <c r="B180" s="35" t="str">
        <f>[1]Reģistrs!C180</f>
        <v>Pārgaujas novada pašvaldība</v>
      </c>
      <c r="C180" s="34" t="str">
        <f>[1]Reģistrs!D180</f>
        <v>Straupes sporta zāles energoefektivitātes paaugstināšanas pasākumi</v>
      </c>
      <c r="D180" s="33" t="str">
        <f>[1]Reģistrs!Z180</f>
        <v>Jā</v>
      </c>
      <c r="E180" s="32" t="str">
        <f>[1]Reģistrs!AA180</f>
        <v>Jā</v>
      </c>
      <c r="F180" s="32" t="str">
        <f>[1]Reģistrs!AB180</f>
        <v>Jā</v>
      </c>
      <c r="G180" s="31" t="str">
        <f>[1]Reģistrs!AC180</f>
        <v>Jā</v>
      </c>
      <c r="H180" s="30">
        <f>[1]Reģistrs!AE180</f>
        <v>2</v>
      </c>
      <c r="I180" s="29">
        <f>[1]Reģistrs!AG180</f>
        <v>2</v>
      </c>
      <c r="J180" s="29">
        <f>[1]Reģistrs!AI180</f>
        <v>2</v>
      </c>
      <c r="K180" s="29">
        <f>[1]Reģistrs!AK180</f>
        <v>6</v>
      </c>
      <c r="L180" s="29">
        <f>[1]Reģistrs!AM180</f>
        <v>0</v>
      </c>
      <c r="M180" s="29">
        <f>[1]Reģistrs!AO180</f>
        <v>0</v>
      </c>
      <c r="N180" s="29">
        <f>[1]Reģistrs!AQ180</f>
        <v>10</v>
      </c>
      <c r="O180" s="28">
        <f t="shared" si="24"/>
        <v>22</v>
      </c>
      <c r="P180" s="26">
        <f>[1]Reģistrs!L180</f>
        <v>98172.62</v>
      </c>
      <c r="Q180" s="27">
        <f>[1]Reģistrs!M180</f>
        <v>24.315200000000004</v>
      </c>
      <c r="R180" s="20">
        <f>[1]Reģistrs!N180</f>
        <v>0</v>
      </c>
      <c r="S180" s="26" t="str">
        <f t="shared" si="25"/>
        <v>Atbilst</v>
      </c>
      <c r="T180" s="21" t="str">
        <f t="shared" si="26"/>
        <v>Atbilst</v>
      </c>
      <c r="U180" s="21" t="str">
        <f t="shared" si="27"/>
        <v>Atbilst</v>
      </c>
      <c r="V180" s="25">
        <f t="shared" si="28"/>
        <v>2.2409506846206204</v>
      </c>
      <c r="W180" s="24">
        <f>[1]Reģistrs!J180</f>
        <v>220000</v>
      </c>
      <c r="X180" s="23"/>
      <c r="Y180" s="22">
        <f t="shared" si="29"/>
        <v>38382108.585974991</v>
      </c>
      <c r="Z180" s="21">
        <f t="shared" si="30"/>
        <v>32024499.52066499</v>
      </c>
      <c r="AA180" s="21">
        <f t="shared" si="31"/>
        <v>7082.6045964502364</v>
      </c>
      <c r="AB180" s="20">
        <f t="shared" si="32"/>
        <v>2.0583</v>
      </c>
      <c r="AR180" s="1" t="b">
        <f>C180=[1]Reģistrs!D180</f>
        <v>1</v>
      </c>
    </row>
    <row r="181" spans="1:44" ht="25.5" customHeight="1" x14ac:dyDescent="0.2">
      <c r="A181" s="36">
        <f t="shared" si="23"/>
        <v>176</v>
      </c>
      <c r="B181" s="35" t="str">
        <f>[1]Reģistrs!C181</f>
        <v>Jaunpiebalgas novada pašvaldība</v>
      </c>
      <c r="C181" s="34" t="str">
        <f>[1]Reģistrs!D181</f>
        <v>Energoefektivitātes paaugstināšana Piebalgas pamatskolā</v>
      </c>
      <c r="D181" s="33" t="str">
        <f>[1]Reģistrs!Z181</f>
        <v>Jā</v>
      </c>
      <c r="E181" s="32" t="str">
        <f>[1]Reģistrs!AA181</f>
        <v>Jā</v>
      </c>
      <c r="F181" s="32" t="str">
        <f>[1]Reģistrs!AB181</f>
        <v>Jā</v>
      </c>
      <c r="G181" s="31" t="str">
        <f>[1]Reģistrs!AC181</f>
        <v>Jā</v>
      </c>
      <c r="H181" s="30">
        <f>[1]Reģistrs!AE181</f>
        <v>2</v>
      </c>
      <c r="I181" s="29">
        <f>[1]Reģistrs!AG181</f>
        <v>6</v>
      </c>
      <c r="J181" s="29">
        <f>[1]Reģistrs!AI181</f>
        <v>4</v>
      </c>
      <c r="K181" s="29">
        <f>[1]Reģistrs!AK181</f>
        <v>10</v>
      </c>
      <c r="L181" s="29">
        <f>[1]Reģistrs!AM181</f>
        <v>0</v>
      </c>
      <c r="M181" s="29">
        <f>[1]Reģistrs!AO181</f>
        <v>0</v>
      </c>
      <c r="N181" s="29">
        <f>[1]Reģistrs!AQ181</f>
        <v>0</v>
      </c>
      <c r="O181" s="28">
        <f t="shared" si="24"/>
        <v>22</v>
      </c>
      <c r="P181" s="26">
        <f>[1]Reģistrs!L181</f>
        <v>138306.74699999997</v>
      </c>
      <c r="Q181" s="27">
        <f>[1]Reģistrs!M181</f>
        <v>47.571881999999995</v>
      </c>
      <c r="R181" s="20">
        <f>[1]Reģistrs!N181</f>
        <v>0</v>
      </c>
      <c r="S181" s="26" t="str">
        <f t="shared" si="25"/>
        <v>Atbilst</v>
      </c>
      <c r="T181" s="21" t="str">
        <f t="shared" si="26"/>
        <v>Atbilst</v>
      </c>
      <c r="U181" s="21" t="str">
        <f t="shared" si="27"/>
        <v>Atbilst</v>
      </c>
      <c r="V181" s="25">
        <f t="shared" si="28"/>
        <v>2.2630855456386381</v>
      </c>
      <c r="W181" s="24">
        <f>[1]Reģistrs!J181</f>
        <v>313000</v>
      </c>
      <c r="X181" s="23"/>
      <c r="Y181" s="22">
        <f t="shared" si="29"/>
        <v>38695108.585974991</v>
      </c>
      <c r="Z181" s="21">
        <f t="shared" si="30"/>
        <v>32162806.267664991</v>
      </c>
      <c r="AA181" s="21">
        <f t="shared" si="31"/>
        <v>7130.1764784502366</v>
      </c>
      <c r="AB181" s="20">
        <f t="shared" si="32"/>
        <v>2.0583</v>
      </c>
      <c r="AR181" s="1" t="b">
        <f>C181=[1]Reģistrs!D181</f>
        <v>1</v>
      </c>
    </row>
    <row r="182" spans="1:44" ht="25.5" customHeight="1" x14ac:dyDescent="0.2">
      <c r="A182" s="36">
        <f t="shared" si="23"/>
        <v>177</v>
      </c>
      <c r="B182" s="35" t="str">
        <f>[1]Reģistrs!C182</f>
        <v>Ķekavas novada pašvaldība</v>
      </c>
      <c r="C182" s="34" t="str">
        <f>[1]Reģistrs!D182</f>
        <v xml:space="preserve">Energoefektivitātes uzlabošana pirmsskolas izglītības iestādē “Zvaigznīte”, Valdlaučos, Ķekavas pagastā, Ķekavas novadā </v>
      </c>
      <c r="D182" s="33" t="str">
        <f>[1]Reģistrs!Z182</f>
        <v>Jā</v>
      </c>
      <c r="E182" s="32" t="str">
        <f>[1]Reģistrs!AA182</f>
        <v>Jā</v>
      </c>
      <c r="F182" s="32" t="str">
        <f>[1]Reģistrs!AB182</f>
        <v>Jā</v>
      </c>
      <c r="G182" s="31" t="str">
        <f>[1]Reģistrs!AC182</f>
        <v>Jā</v>
      </c>
      <c r="H182" s="30">
        <f>[1]Reģistrs!AE182</f>
        <v>10</v>
      </c>
      <c r="I182" s="29">
        <f>[1]Reģistrs!AG182</f>
        <v>4</v>
      </c>
      <c r="J182" s="29">
        <f>[1]Reģistrs!AI182</f>
        <v>2</v>
      </c>
      <c r="K182" s="29">
        <f>[1]Reģistrs!AK182</f>
        <v>0</v>
      </c>
      <c r="L182" s="29">
        <f>[1]Reģistrs!AM182</f>
        <v>5</v>
      </c>
      <c r="M182" s="29">
        <f>[1]Reģistrs!AO182</f>
        <v>0</v>
      </c>
      <c r="N182" s="29">
        <f>[1]Reģistrs!AQ182</f>
        <v>0</v>
      </c>
      <c r="O182" s="28">
        <f t="shared" si="24"/>
        <v>21</v>
      </c>
      <c r="P182" s="26">
        <f>[1]Reģistrs!L182</f>
        <v>235321.92</v>
      </c>
      <c r="Q182" s="27">
        <f>[1]Reģistrs!M182</f>
        <v>35.385660000000009</v>
      </c>
      <c r="R182" s="20">
        <f>[1]Reģistrs!N182</f>
        <v>0</v>
      </c>
      <c r="S182" s="26" t="str">
        <f t="shared" si="25"/>
        <v>Atbilst</v>
      </c>
      <c r="T182" s="21" t="str">
        <f t="shared" si="26"/>
        <v>Atbilst</v>
      </c>
      <c r="U182" s="21" t="str">
        <f t="shared" si="27"/>
        <v>Atbilst</v>
      </c>
      <c r="V182" s="25">
        <f t="shared" si="28"/>
        <v>1.1427452232244237</v>
      </c>
      <c r="W182" s="24">
        <f>[1]Reģistrs!J182</f>
        <v>268913</v>
      </c>
      <c r="X182" s="23"/>
      <c r="Y182" s="22">
        <f t="shared" si="29"/>
        <v>38964021.585974991</v>
      </c>
      <c r="Z182" s="21">
        <f t="shared" si="30"/>
        <v>32398128.187664993</v>
      </c>
      <c r="AA182" s="21">
        <f t="shared" si="31"/>
        <v>7165.5621384502365</v>
      </c>
      <c r="AB182" s="20">
        <f t="shared" si="32"/>
        <v>2.0583</v>
      </c>
      <c r="AR182" s="1" t="b">
        <f>C182=[1]Reģistrs!D182</f>
        <v>1</v>
      </c>
    </row>
    <row r="183" spans="1:44" ht="25.5" customHeight="1" x14ac:dyDescent="0.2">
      <c r="A183" s="36">
        <f t="shared" si="23"/>
        <v>178</v>
      </c>
      <c r="B183" s="35" t="str">
        <f>[1]Reģistrs!C183</f>
        <v>Bauskas novada pašvaldība</v>
      </c>
      <c r="C183" s="34" t="str">
        <f>[1]Reģistrs!D183</f>
        <v xml:space="preserve">Bauskas pilsētas pamatskolas energoefektivitātes pasākumu ieviešana </v>
      </c>
      <c r="D183" s="33" t="str">
        <f>[1]Reģistrs!Z183</f>
        <v>Jā</v>
      </c>
      <c r="E183" s="32" t="str">
        <f>[1]Reģistrs!AA183</f>
        <v>Jā</v>
      </c>
      <c r="F183" s="32" t="str">
        <f>[1]Reģistrs!AB183</f>
        <v>Jā</v>
      </c>
      <c r="G183" s="31" t="str">
        <f>[1]Reģistrs!AC183</f>
        <v>Jā</v>
      </c>
      <c r="H183" s="30">
        <f>[1]Reģistrs!AE183</f>
        <v>8</v>
      </c>
      <c r="I183" s="29">
        <f>[1]Reģistrs!AG183</f>
        <v>8</v>
      </c>
      <c r="J183" s="29">
        <f>[1]Reģistrs!AI183</f>
        <v>2</v>
      </c>
      <c r="K183" s="29">
        <f>[1]Reģistrs!AK183</f>
        <v>3</v>
      </c>
      <c r="L183" s="29">
        <f>[1]Reģistrs!AM183</f>
        <v>0</v>
      </c>
      <c r="M183" s="29">
        <f>[1]Reģistrs!AO183</f>
        <v>0</v>
      </c>
      <c r="N183" s="29">
        <f>[1]Reģistrs!AQ183</f>
        <v>0</v>
      </c>
      <c r="O183" s="28">
        <f t="shared" si="24"/>
        <v>21</v>
      </c>
      <c r="P183" s="26">
        <f>[1]Reģistrs!L183</f>
        <v>230534.48599999995</v>
      </c>
      <c r="Q183" s="27">
        <f>[1]Reģistrs!M183</f>
        <v>55.318614000000011</v>
      </c>
      <c r="R183" s="20">
        <f>[1]Reģistrs!N183</f>
        <v>0</v>
      </c>
      <c r="S183" s="26" t="str">
        <f t="shared" si="25"/>
        <v>Atbilst</v>
      </c>
      <c r="T183" s="21" t="str">
        <f t="shared" si="26"/>
        <v>Atbilst</v>
      </c>
      <c r="U183" s="21" t="str">
        <f t="shared" si="27"/>
        <v>Atbilst</v>
      </c>
      <c r="V183" s="25">
        <f t="shared" si="28"/>
        <v>1.5235898372272167</v>
      </c>
      <c r="W183" s="24">
        <f>[1]Reģistrs!J183</f>
        <v>351240</v>
      </c>
      <c r="X183" s="23"/>
      <c r="Y183" s="22">
        <f t="shared" si="29"/>
        <v>39315261.585974991</v>
      </c>
      <c r="Z183" s="21">
        <f t="shared" si="30"/>
        <v>32628662.673664995</v>
      </c>
      <c r="AA183" s="21">
        <f t="shared" si="31"/>
        <v>7220.8807524502363</v>
      </c>
      <c r="AB183" s="20">
        <f t="shared" si="32"/>
        <v>2.0583</v>
      </c>
      <c r="AR183" s="1" t="b">
        <f>C183=[1]Reģistrs!D183</f>
        <v>1</v>
      </c>
    </row>
    <row r="184" spans="1:44" ht="25.5" customHeight="1" x14ac:dyDescent="0.2">
      <c r="A184" s="36">
        <f t="shared" si="23"/>
        <v>179</v>
      </c>
      <c r="B184" s="35" t="str">
        <f>[1]Reģistrs!C184</f>
        <v xml:space="preserve">Mērsraga novada pašvaldība </v>
      </c>
      <c r="C184" s="34" t="str">
        <f>[1]Reģistrs!D184</f>
        <v>Energoefektivitātes uzlabošanas pasākumi Mērsraga novada Krīzes centra ēkā</v>
      </c>
      <c r="D184" s="33" t="str">
        <f>[1]Reģistrs!Z184</f>
        <v>Jā</v>
      </c>
      <c r="E184" s="32" t="str">
        <f>[1]Reģistrs!AA184</f>
        <v>Jā</v>
      </c>
      <c r="F184" s="32" t="str">
        <f>[1]Reģistrs!AB184</f>
        <v>Jā</v>
      </c>
      <c r="G184" s="31" t="str">
        <f>[1]Reģistrs!AC184</f>
        <v>Jā</v>
      </c>
      <c r="H184" s="30">
        <f>[1]Reģistrs!AE184</f>
        <v>6</v>
      </c>
      <c r="I184" s="29">
        <f>[1]Reģistrs!AG184</f>
        <v>6</v>
      </c>
      <c r="J184" s="29">
        <f>[1]Reģistrs!AI184</f>
        <v>6</v>
      </c>
      <c r="K184" s="29">
        <f>[1]Reģistrs!AK184</f>
        <v>3</v>
      </c>
      <c r="L184" s="29">
        <f>[1]Reģistrs!AM184</f>
        <v>0</v>
      </c>
      <c r="M184" s="29">
        <f>[1]Reģistrs!AO184</f>
        <v>0</v>
      </c>
      <c r="N184" s="29">
        <f>[1]Reģistrs!AQ184</f>
        <v>0</v>
      </c>
      <c r="O184" s="28">
        <f t="shared" si="24"/>
        <v>21</v>
      </c>
      <c r="P184" s="26">
        <f>[1]Reģistrs!L184</f>
        <v>20115.139999999996</v>
      </c>
      <c r="Q184" s="27">
        <f>[1]Reģistrs!M184</f>
        <v>4.9748199999999985</v>
      </c>
      <c r="R184" s="20">
        <f>[1]Reģistrs!N184</f>
        <v>0</v>
      </c>
      <c r="S184" s="26" t="str">
        <f t="shared" si="25"/>
        <v>Atbilst</v>
      </c>
      <c r="T184" s="21" t="str">
        <f t="shared" si="26"/>
        <v>Atbilst</v>
      </c>
      <c r="U184" s="21" t="str">
        <f t="shared" si="27"/>
        <v>Atbilst</v>
      </c>
      <c r="V184" s="25">
        <f t="shared" si="28"/>
        <v>1.789696716005954</v>
      </c>
      <c r="W184" s="24">
        <f>[1]Reģistrs!J184</f>
        <v>36000</v>
      </c>
      <c r="X184" s="23"/>
      <c r="Y184" s="22">
        <f t="shared" si="29"/>
        <v>39351261.585974991</v>
      </c>
      <c r="Z184" s="21">
        <f t="shared" si="30"/>
        <v>32648777.813664995</v>
      </c>
      <c r="AA184" s="21">
        <f t="shared" si="31"/>
        <v>7225.8555724502367</v>
      </c>
      <c r="AB184" s="20">
        <f t="shared" si="32"/>
        <v>2.0583</v>
      </c>
      <c r="AR184" s="1" t="b">
        <f>C184=[1]Reģistrs!D184</f>
        <v>1</v>
      </c>
    </row>
    <row r="185" spans="1:44" ht="25.5" customHeight="1" x14ac:dyDescent="0.2">
      <c r="A185" s="36">
        <f t="shared" si="23"/>
        <v>180</v>
      </c>
      <c r="B185" s="35" t="str">
        <f>[1]Reģistrs!C185</f>
        <v>Bauskas novada pašvaldība</v>
      </c>
      <c r="C185" s="34" t="str">
        <f>[1]Reģistrs!D185</f>
        <v>Bauskas 2.vidusskolas energoefektivitātes pasākumu ieviešana</v>
      </c>
      <c r="D185" s="33" t="str">
        <f>[1]Reģistrs!Z185</f>
        <v>Jā</v>
      </c>
      <c r="E185" s="32" t="str">
        <f>[1]Reģistrs!AA185</f>
        <v>Jā</v>
      </c>
      <c r="F185" s="32" t="str">
        <f>[1]Reģistrs!AB185</f>
        <v>Jā</v>
      </c>
      <c r="G185" s="31" t="str">
        <f>[1]Reģistrs!AC185</f>
        <v>Jā</v>
      </c>
      <c r="H185" s="30">
        <f>[1]Reģistrs!AE185</f>
        <v>8</v>
      </c>
      <c r="I185" s="29">
        <f>[1]Reģistrs!AG185</f>
        <v>6</v>
      </c>
      <c r="J185" s="29">
        <f>[1]Reģistrs!AI185</f>
        <v>0</v>
      </c>
      <c r="K185" s="29">
        <f>[1]Reģistrs!AK185</f>
        <v>3</v>
      </c>
      <c r="L185" s="29">
        <f>[1]Reģistrs!AM185</f>
        <v>0</v>
      </c>
      <c r="M185" s="29">
        <f>[1]Reģistrs!AO185</f>
        <v>3</v>
      </c>
      <c r="N185" s="29">
        <f>[1]Reģistrs!AQ185</f>
        <v>0</v>
      </c>
      <c r="O185" s="28">
        <f t="shared" si="24"/>
        <v>20</v>
      </c>
      <c r="P185" s="26">
        <f>[1]Reģistrs!L185</f>
        <v>373954.647</v>
      </c>
      <c r="Q185" s="27">
        <f>[1]Reģistrs!M185</f>
        <v>74.546229000000011</v>
      </c>
      <c r="R185" s="20">
        <f>[1]Reģistrs!N185</f>
        <v>1.6E-2</v>
      </c>
      <c r="S185" s="26" t="str">
        <f t="shared" si="25"/>
        <v>Atbilst</v>
      </c>
      <c r="T185" s="21" t="str">
        <f t="shared" si="26"/>
        <v>Atbilst</v>
      </c>
      <c r="U185" s="21" t="str">
        <f t="shared" si="27"/>
        <v>Atbilst</v>
      </c>
      <c r="V185" s="25">
        <f t="shared" si="28"/>
        <v>1.3990466603293741</v>
      </c>
      <c r="W185" s="24">
        <f>[1]Reģistrs!J185</f>
        <v>523180</v>
      </c>
      <c r="X185" s="23"/>
      <c r="Y185" s="22">
        <f t="shared" si="29"/>
        <v>39874441.585974991</v>
      </c>
      <c r="Z185" s="21">
        <f t="shared" si="30"/>
        <v>33022732.460664995</v>
      </c>
      <c r="AA185" s="21">
        <f t="shared" si="31"/>
        <v>7300.4018014502362</v>
      </c>
      <c r="AB185" s="20">
        <f t="shared" si="32"/>
        <v>2.0743</v>
      </c>
      <c r="AR185" s="1" t="b">
        <f>C185=[1]Reģistrs!D185</f>
        <v>1</v>
      </c>
    </row>
    <row r="186" spans="1:44" ht="25.5" customHeight="1" x14ac:dyDescent="0.2">
      <c r="A186" s="36">
        <f t="shared" si="23"/>
        <v>181</v>
      </c>
      <c r="B186" s="35" t="str">
        <f>[1]Reģistrs!C186</f>
        <v>Ozolnieku novada pašvaldība</v>
      </c>
      <c r="C186" s="34" t="str">
        <f>[1]Reģistrs!D186</f>
        <v>Energoefektivitātes paaugstināšana Ozolnieku sporta centra ēkai</v>
      </c>
      <c r="D186" s="33" t="str">
        <f>[1]Reģistrs!Z186</f>
        <v>Jā</v>
      </c>
      <c r="E186" s="32" t="str">
        <f>[1]Reģistrs!AA186</f>
        <v>Jā</v>
      </c>
      <c r="F186" s="32" t="str">
        <f>[1]Reģistrs!AB186</f>
        <v>Jā</v>
      </c>
      <c r="G186" s="31" t="str">
        <f>[1]Reģistrs!AC186</f>
        <v>Jā</v>
      </c>
      <c r="H186" s="30">
        <f>[1]Reģistrs!AE186</f>
        <v>6</v>
      </c>
      <c r="I186" s="29">
        <f>[1]Reģistrs!AG186</f>
        <v>10</v>
      </c>
      <c r="J186" s="29">
        <f>[1]Reģistrs!AI186</f>
        <v>4</v>
      </c>
      <c r="K186" s="29">
        <f>[1]Reģistrs!AK186</f>
        <v>0</v>
      </c>
      <c r="L186" s="29">
        <f>[1]Reģistrs!AM186</f>
        <v>0</v>
      </c>
      <c r="M186" s="29">
        <f>[1]Reģistrs!AO186</f>
        <v>0</v>
      </c>
      <c r="N186" s="29">
        <f>[1]Reģistrs!AQ186</f>
        <v>0</v>
      </c>
      <c r="O186" s="28">
        <f t="shared" si="24"/>
        <v>20</v>
      </c>
      <c r="P186" s="26">
        <f>[1]Reģistrs!L186</f>
        <v>83870.765999999989</v>
      </c>
      <c r="Q186" s="27">
        <f>[1]Reģistrs!M186</f>
        <v>31.637052000000004</v>
      </c>
      <c r="R186" s="20">
        <f>[1]Reģistrs!N186</f>
        <v>0</v>
      </c>
      <c r="S186" s="26" t="str">
        <f t="shared" si="25"/>
        <v>Atbilst</v>
      </c>
      <c r="T186" s="21" t="str">
        <f t="shared" si="26"/>
        <v>Atbilst</v>
      </c>
      <c r="U186" s="21" t="str">
        <f t="shared" si="27"/>
        <v>Atbilst</v>
      </c>
      <c r="V186" s="25">
        <f t="shared" si="28"/>
        <v>1.7048477833146296</v>
      </c>
      <c r="W186" s="24">
        <f>[1]Reģistrs!J186</f>
        <v>142986.88949999999</v>
      </c>
      <c r="X186" s="23"/>
      <c r="Y186" s="22">
        <f t="shared" si="29"/>
        <v>40017428.475474991</v>
      </c>
      <c r="Z186" s="21">
        <f t="shared" si="30"/>
        <v>33106603.226664994</v>
      </c>
      <c r="AA186" s="21">
        <f t="shared" si="31"/>
        <v>7332.0388534502363</v>
      </c>
      <c r="AB186" s="20">
        <f t="shared" si="32"/>
        <v>2.0743</v>
      </c>
      <c r="AR186" s="1" t="b">
        <f>C186=[1]Reģistrs!D186</f>
        <v>1</v>
      </c>
    </row>
    <row r="187" spans="1:44" ht="25.5" customHeight="1" x14ac:dyDescent="0.2">
      <c r="A187" s="36">
        <f t="shared" si="23"/>
        <v>182</v>
      </c>
      <c r="B187" s="35" t="str">
        <f>[1]Reģistrs!C187</f>
        <v>Ventspils novada pašvaldība</v>
      </c>
      <c r="C187" s="34" t="str">
        <f>[1]Reģistrs!D187</f>
        <v>Energoefektivitātes paaugstināšana Ventspils novada Piltenes pilsētas pirmsskolas izglītības iestādē "Taurenītis"</v>
      </c>
      <c r="D187" s="33" t="str">
        <f>[1]Reģistrs!Z187</f>
        <v>Jā</v>
      </c>
      <c r="E187" s="32" t="str">
        <f>[1]Reģistrs!AA187</f>
        <v>Jā</v>
      </c>
      <c r="F187" s="32" t="str">
        <f>[1]Reģistrs!AB187</f>
        <v>Jā</v>
      </c>
      <c r="G187" s="31" t="str">
        <f>[1]Reģistrs!AC187</f>
        <v>Jā</v>
      </c>
      <c r="H187" s="30">
        <f>[1]Reģistrs!AE187</f>
        <v>6</v>
      </c>
      <c r="I187" s="29">
        <f>[1]Reģistrs!AG187</f>
        <v>6</v>
      </c>
      <c r="J187" s="29">
        <f>[1]Reģistrs!AI187</f>
        <v>2</v>
      </c>
      <c r="K187" s="29">
        <f>[1]Reģistrs!AK187</f>
        <v>3</v>
      </c>
      <c r="L187" s="29">
        <f>[1]Reģistrs!AM187</f>
        <v>0</v>
      </c>
      <c r="M187" s="29">
        <f>[1]Reģistrs!AO187</f>
        <v>3</v>
      </c>
      <c r="N187" s="29">
        <f>[1]Reģistrs!AQ187</f>
        <v>0</v>
      </c>
      <c r="O187" s="28">
        <f t="shared" si="24"/>
        <v>20</v>
      </c>
      <c r="P187" s="26">
        <f>[1]Reģistrs!L187</f>
        <v>87874.800000000032</v>
      </c>
      <c r="Q187" s="27">
        <f>[1]Reģistrs!M187</f>
        <v>22.203479999999999</v>
      </c>
      <c r="R187" s="20">
        <f>[1]Reģistrs!N187</f>
        <v>5.0000000000000001E-3</v>
      </c>
      <c r="S187" s="26" t="str">
        <f t="shared" si="25"/>
        <v>Atbilst</v>
      </c>
      <c r="T187" s="21" t="str">
        <f t="shared" si="26"/>
        <v>Atbilst</v>
      </c>
      <c r="U187" s="21" t="str">
        <f t="shared" si="27"/>
        <v>Atbilst</v>
      </c>
      <c r="V187" s="25">
        <f t="shared" si="28"/>
        <v>1.7936873825032882</v>
      </c>
      <c r="W187" s="24">
        <f>[1]Reģistrs!J187</f>
        <v>157619.92000000001</v>
      </c>
      <c r="X187" s="23"/>
      <c r="Y187" s="22">
        <f t="shared" si="29"/>
        <v>40175048.395474993</v>
      </c>
      <c r="Z187" s="21">
        <f t="shared" si="30"/>
        <v>33194478.026664995</v>
      </c>
      <c r="AA187" s="21">
        <f t="shared" si="31"/>
        <v>7354.2423334502364</v>
      </c>
      <c r="AB187" s="20">
        <f t="shared" si="32"/>
        <v>2.0792999999999999</v>
      </c>
      <c r="AR187" s="1" t="b">
        <f>C187=[1]Reģistrs!D187</f>
        <v>1</v>
      </c>
    </row>
    <row r="188" spans="1:44" ht="25.5" customHeight="1" x14ac:dyDescent="0.2">
      <c r="A188" s="36">
        <f t="shared" si="23"/>
        <v>183</v>
      </c>
      <c r="B188" s="35" t="str">
        <f>[1]Reģistrs!C188</f>
        <v>Rūjienas novada pašvaldība</v>
      </c>
      <c r="C188" s="34" t="str">
        <f>[1]Reģistrs!D188</f>
        <v>Energoefektivitātes pasākumu īstenošana Rūjienas novada daudzfunkcionālajā ēkā</v>
      </c>
      <c r="D188" s="33" t="str">
        <f>[1]Reģistrs!Z188</f>
        <v>Jā</v>
      </c>
      <c r="E188" s="32" t="str">
        <f>[1]Reģistrs!AA188</f>
        <v>Jā</v>
      </c>
      <c r="F188" s="32" t="str">
        <f>[1]Reģistrs!AB188</f>
        <v>Jā</v>
      </c>
      <c r="G188" s="31" t="str">
        <f>[1]Reģistrs!AC188</f>
        <v>Jā</v>
      </c>
      <c r="H188" s="30">
        <f>[1]Reģistrs!AE188</f>
        <v>6</v>
      </c>
      <c r="I188" s="29">
        <f>[1]Reģistrs!AG188</f>
        <v>4</v>
      </c>
      <c r="J188" s="29">
        <f>[1]Reģistrs!AI188</f>
        <v>0</v>
      </c>
      <c r="K188" s="29">
        <f>[1]Reģistrs!AK188</f>
        <v>10</v>
      </c>
      <c r="L188" s="29">
        <f>[1]Reģistrs!AM188</f>
        <v>0</v>
      </c>
      <c r="M188" s="29">
        <f>[1]Reģistrs!AO188</f>
        <v>0</v>
      </c>
      <c r="N188" s="29">
        <f>[1]Reģistrs!AQ188</f>
        <v>0</v>
      </c>
      <c r="O188" s="28">
        <f t="shared" si="24"/>
        <v>20</v>
      </c>
      <c r="P188" s="26">
        <f>[1]Reģistrs!L188</f>
        <v>70456.902000000016</v>
      </c>
      <c r="Q188" s="27">
        <f>[1]Reģistrs!M188</f>
        <v>16.174220000000002</v>
      </c>
      <c r="R188" s="20">
        <f>[1]Reģistrs!N188</f>
        <v>0</v>
      </c>
      <c r="S188" s="26" t="str">
        <f t="shared" si="25"/>
        <v>Atbilst</v>
      </c>
      <c r="T188" s="21" t="str">
        <f t="shared" si="26"/>
        <v>Atbilst</v>
      </c>
      <c r="U188" s="21" t="str">
        <f t="shared" si="27"/>
        <v>Atbilst</v>
      </c>
      <c r="V188" s="25">
        <f t="shared" si="28"/>
        <v>1.8096380039531113</v>
      </c>
      <c r="W188" s="24">
        <f>[1]Reģistrs!J188</f>
        <v>127501.4875</v>
      </c>
      <c r="X188" s="23"/>
      <c r="Y188" s="22">
        <f t="shared" si="29"/>
        <v>40302549.88297499</v>
      </c>
      <c r="Z188" s="21">
        <f t="shared" si="30"/>
        <v>33264934.928664993</v>
      </c>
      <c r="AA188" s="21">
        <f t="shared" si="31"/>
        <v>7370.4165534502363</v>
      </c>
      <c r="AB188" s="20">
        <f t="shared" si="32"/>
        <v>2.0792999999999999</v>
      </c>
      <c r="AR188" s="1" t="b">
        <f>C188=[1]Reģistrs!D188</f>
        <v>1</v>
      </c>
    </row>
    <row r="189" spans="1:44" ht="25.5" customHeight="1" x14ac:dyDescent="0.2">
      <c r="A189" s="36">
        <f t="shared" si="23"/>
        <v>184</v>
      </c>
      <c r="B189" s="35" t="str">
        <f>[1]Reģistrs!C189</f>
        <v>Vecumnieku novada pašvaldība</v>
      </c>
      <c r="C189" s="34" t="str">
        <f>[1]Reģistrs!D189</f>
        <v>Energoefektivitātes paaugstināšanas pasākumi Vecumnieku vidusskolas ēkā</v>
      </c>
      <c r="D189" s="33" t="str">
        <f>[1]Reģistrs!Z189</f>
        <v>Jā</v>
      </c>
      <c r="E189" s="32" t="str">
        <f>[1]Reģistrs!AA189</f>
        <v>Jā</v>
      </c>
      <c r="F189" s="32" t="str">
        <f>[1]Reģistrs!AB189</f>
        <v>Jā</v>
      </c>
      <c r="G189" s="31" t="str">
        <f>[1]Reģistrs!AC189</f>
        <v>Jā</v>
      </c>
      <c r="H189" s="30">
        <f>[1]Reģistrs!AE189</f>
        <v>4</v>
      </c>
      <c r="I189" s="29">
        <f>[1]Reģistrs!AG189</f>
        <v>2</v>
      </c>
      <c r="J189" s="29">
        <f>[1]Reģistrs!AI189</f>
        <v>4</v>
      </c>
      <c r="K189" s="29">
        <f>[1]Reģistrs!AK189</f>
        <v>10</v>
      </c>
      <c r="L189" s="29">
        <f>[1]Reģistrs!AM189</f>
        <v>0</v>
      </c>
      <c r="M189" s="29">
        <f>[1]Reģistrs!AO189</f>
        <v>0</v>
      </c>
      <c r="N189" s="29">
        <f>[1]Reģistrs!AQ189</f>
        <v>0</v>
      </c>
      <c r="O189" s="28">
        <f t="shared" si="24"/>
        <v>20</v>
      </c>
      <c r="P189" s="26">
        <f>[1]Reģistrs!L189</f>
        <v>207473.43999999994</v>
      </c>
      <c r="Q189" s="27">
        <f>[1]Reģistrs!M189</f>
        <v>43.323343999999992</v>
      </c>
      <c r="R189" s="20">
        <f>[1]Reģistrs!N189</f>
        <v>0</v>
      </c>
      <c r="S189" s="26" t="str">
        <f t="shared" si="25"/>
        <v>Atbilst</v>
      </c>
      <c r="T189" s="21" t="str">
        <f t="shared" si="26"/>
        <v>Atbilst</v>
      </c>
      <c r="U189" s="21" t="str">
        <f t="shared" si="27"/>
        <v>Atbilst</v>
      </c>
      <c r="V189" s="25">
        <f t="shared" si="28"/>
        <v>1.8859479073562384</v>
      </c>
      <c r="W189" s="24">
        <f>[1]Reģistrs!J189</f>
        <v>391284.1</v>
      </c>
      <c r="X189" s="23"/>
      <c r="Y189" s="22">
        <f t="shared" si="29"/>
        <v>40693833.982974991</v>
      </c>
      <c r="Z189" s="21">
        <f t="shared" si="30"/>
        <v>33472408.368664995</v>
      </c>
      <c r="AA189" s="21">
        <f t="shared" si="31"/>
        <v>7413.7398974502366</v>
      </c>
      <c r="AB189" s="20">
        <f t="shared" si="32"/>
        <v>2.0792999999999999</v>
      </c>
      <c r="AR189" s="1" t="b">
        <f>C189=[1]Reģistrs!D189</f>
        <v>1</v>
      </c>
    </row>
    <row r="190" spans="1:44" ht="25.5" customHeight="1" x14ac:dyDescent="0.2">
      <c r="A190" s="36">
        <f t="shared" si="23"/>
        <v>185</v>
      </c>
      <c r="B190" s="35" t="str">
        <f>[1]Reģistrs!C190</f>
        <v>Rojas novada pašvaldība</v>
      </c>
      <c r="C190" s="34" t="str">
        <f>[1]Reģistrs!D190</f>
        <v>Energoefektivitātes paaugstināšana Rojas Mūzikas un mākslas skolas ēkā</v>
      </c>
      <c r="D190" s="33" t="str">
        <f>[1]Reģistrs!Z190</f>
        <v>Jā</v>
      </c>
      <c r="E190" s="32" t="str">
        <f>[1]Reģistrs!AA190</f>
        <v>Jā</v>
      </c>
      <c r="F190" s="32" t="str">
        <f>[1]Reģistrs!AB190</f>
        <v>Jā</v>
      </c>
      <c r="G190" s="31" t="str">
        <f>[1]Reģistrs!AC190</f>
        <v>Jā</v>
      </c>
      <c r="H190" s="30">
        <f>[1]Reģistrs!AE190</f>
        <v>4</v>
      </c>
      <c r="I190" s="29">
        <f>[1]Reģistrs!AG190</f>
        <v>2</v>
      </c>
      <c r="J190" s="29">
        <f>[1]Reģistrs!AI190</f>
        <v>4</v>
      </c>
      <c r="K190" s="29">
        <f>[1]Reģistrs!AK190</f>
        <v>10</v>
      </c>
      <c r="L190" s="29">
        <f>[1]Reģistrs!AM190</f>
        <v>0</v>
      </c>
      <c r="M190" s="29">
        <f>[1]Reģistrs!AO190</f>
        <v>0</v>
      </c>
      <c r="N190" s="29">
        <f>[1]Reģistrs!AQ190</f>
        <v>0</v>
      </c>
      <c r="O190" s="28">
        <f t="shared" si="24"/>
        <v>20</v>
      </c>
      <c r="P190" s="26">
        <f>[1]Reģistrs!L190</f>
        <v>26964.322999999993</v>
      </c>
      <c r="Q190" s="27">
        <f>[1]Reģistrs!M190</f>
        <v>5.6663959999999989</v>
      </c>
      <c r="R190" s="20">
        <f>[1]Reģistrs!N190</f>
        <v>0</v>
      </c>
      <c r="S190" s="26" t="str">
        <f t="shared" si="25"/>
        <v>Atbilst</v>
      </c>
      <c r="T190" s="21" t="str">
        <f t="shared" si="26"/>
        <v>Atbilst</v>
      </c>
      <c r="U190" s="21" t="str">
        <f t="shared" si="27"/>
        <v>Atbilst</v>
      </c>
      <c r="V190" s="25">
        <f t="shared" si="28"/>
        <v>1.8988053213870792</v>
      </c>
      <c r="W190" s="24">
        <f>[1]Reģistrs!J190</f>
        <v>51200</v>
      </c>
      <c r="X190" s="23"/>
      <c r="Y190" s="22">
        <f t="shared" si="29"/>
        <v>40745033.982974991</v>
      </c>
      <c r="Z190" s="21">
        <f t="shared" si="30"/>
        <v>33499372.691664994</v>
      </c>
      <c r="AA190" s="21">
        <f t="shared" si="31"/>
        <v>7419.4062934502363</v>
      </c>
      <c r="AB190" s="20">
        <f t="shared" si="32"/>
        <v>2.0792999999999999</v>
      </c>
      <c r="AR190" s="1" t="b">
        <f>C190=[1]Reģistrs!D190</f>
        <v>1</v>
      </c>
    </row>
    <row r="191" spans="1:44" ht="25.5" customHeight="1" x14ac:dyDescent="0.2">
      <c r="A191" s="36">
        <f t="shared" si="23"/>
        <v>186</v>
      </c>
      <c r="B191" s="35" t="str">
        <f>[1]Reģistrs!C191</f>
        <v>Krāslavas novada pašvaldība</v>
      </c>
      <c r="C191" s="34" t="str">
        <f>[1]Reģistrs!D191</f>
        <v>Krāslavas novada pašvaldības ēkas Skolas ielā 7, Krāslavā energoefektivitātes paaugstināšana</v>
      </c>
      <c r="D191" s="33" t="str">
        <f>[1]Reģistrs!Z191</f>
        <v>Jā</v>
      </c>
      <c r="E191" s="32" t="str">
        <f>[1]Reģistrs!AA191</f>
        <v>Jā</v>
      </c>
      <c r="F191" s="32" t="str">
        <f>[1]Reģistrs!AB191</f>
        <v>Jā</v>
      </c>
      <c r="G191" s="31" t="str">
        <f>[1]Reģistrs!AC191</f>
        <v>Jā</v>
      </c>
      <c r="H191" s="30">
        <f>[1]Reģistrs!AE191</f>
        <v>4</v>
      </c>
      <c r="I191" s="29">
        <f>[1]Reģistrs!AG191</f>
        <v>4</v>
      </c>
      <c r="J191" s="29">
        <f>[1]Reģistrs!AI191</f>
        <v>2</v>
      </c>
      <c r="K191" s="29">
        <f>[1]Reģistrs!AK191</f>
        <v>10</v>
      </c>
      <c r="L191" s="29">
        <f>[1]Reģistrs!AM191</f>
        <v>0</v>
      </c>
      <c r="M191" s="29">
        <f>[1]Reģistrs!AO191</f>
        <v>0</v>
      </c>
      <c r="N191" s="29">
        <f>[1]Reģistrs!AQ191</f>
        <v>0</v>
      </c>
      <c r="O191" s="28">
        <f t="shared" si="24"/>
        <v>20</v>
      </c>
      <c r="P191" s="26">
        <f>[1]Reģistrs!L191</f>
        <v>135342.43499999997</v>
      </c>
      <c r="Q191" s="27">
        <f>[1]Reģistrs!M191</f>
        <v>35.965424999999996</v>
      </c>
      <c r="R191" s="20">
        <f>[1]Reģistrs!N191</f>
        <v>0</v>
      </c>
      <c r="S191" s="26" t="str">
        <f t="shared" si="25"/>
        <v>Atbilst</v>
      </c>
      <c r="T191" s="21" t="str">
        <f t="shared" si="26"/>
        <v>Atbilst</v>
      </c>
      <c r="U191" s="21" t="str">
        <f t="shared" si="27"/>
        <v>Atbilst</v>
      </c>
      <c r="V191" s="25">
        <f t="shared" si="28"/>
        <v>2.054787916295433</v>
      </c>
      <c r="W191" s="24">
        <f>[1]Reģistrs!J191</f>
        <v>278100</v>
      </c>
      <c r="X191" s="23"/>
      <c r="Y191" s="22">
        <f t="shared" si="29"/>
        <v>41023133.982974991</v>
      </c>
      <c r="Z191" s="21">
        <f t="shared" si="30"/>
        <v>33634715.126664996</v>
      </c>
      <c r="AA191" s="21">
        <f t="shared" si="31"/>
        <v>7455.3717184502366</v>
      </c>
      <c r="AB191" s="20">
        <f t="shared" si="32"/>
        <v>2.0792999999999999</v>
      </c>
      <c r="AR191" s="1" t="b">
        <f>C191=[1]Reģistrs!D191</f>
        <v>1</v>
      </c>
    </row>
    <row r="192" spans="1:44" ht="25.5" customHeight="1" x14ac:dyDescent="0.2">
      <c r="A192" s="36">
        <f t="shared" si="23"/>
        <v>187</v>
      </c>
      <c r="B192" s="35" t="str">
        <f>[1]Reģistrs!C192</f>
        <v>Saulkrastu novada pašvaldība</v>
      </c>
      <c r="C192" s="34" t="str">
        <f>[1]Reģistrs!D192</f>
        <v>Energoefektivitātes paaugstināšana Vidzemes jūrmalas Mūzikas un mākslas skolas ēkā Saulkrastos</v>
      </c>
      <c r="D192" s="33" t="str">
        <f>[1]Reģistrs!Z192</f>
        <v>Jā</v>
      </c>
      <c r="E192" s="32" t="str">
        <f>[1]Reģistrs!AA192</f>
        <v>Jā</v>
      </c>
      <c r="F192" s="32" t="str">
        <f>[1]Reģistrs!AB192</f>
        <v>Jā</v>
      </c>
      <c r="G192" s="31" t="str">
        <f>[1]Reģistrs!AC192</f>
        <v>Jā</v>
      </c>
      <c r="H192" s="30">
        <f>[1]Reģistrs!AE192</f>
        <v>2</v>
      </c>
      <c r="I192" s="29">
        <f>[1]Reģistrs!AG192</f>
        <v>4</v>
      </c>
      <c r="J192" s="29">
        <f>[1]Reģistrs!AI192</f>
        <v>4</v>
      </c>
      <c r="K192" s="29">
        <f>[1]Reģistrs!AK192</f>
        <v>10</v>
      </c>
      <c r="L192" s="29">
        <f>[1]Reģistrs!AM192</f>
        <v>0</v>
      </c>
      <c r="M192" s="29">
        <f>[1]Reģistrs!AO192</f>
        <v>0</v>
      </c>
      <c r="N192" s="29">
        <f>[1]Reģistrs!AQ192</f>
        <v>0</v>
      </c>
      <c r="O192" s="28">
        <f t="shared" si="24"/>
        <v>20</v>
      </c>
      <c r="P192" s="26">
        <f>[1]Reģistrs!L192</f>
        <v>133210.573</v>
      </c>
      <c r="Q192" s="27">
        <f>[1]Reģistrs!M192</f>
        <v>36.627342000000006</v>
      </c>
      <c r="R192" s="20">
        <f>[1]Reģistrs!N192</f>
        <v>0</v>
      </c>
      <c r="S192" s="26" t="str">
        <f t="shared" si="25"/>
        <v>Atbilst</v>
      </c>
      <c r="T192" s="21" t="str">
        <f t="shared" si="26"/>
        <v>Atbilst</v>
      </c>
      <c r="U192" s="21" t="str">
        <f t="shared" si="27"/>
        <v>Atbilst</v>
      </c>
      <c r="V192" s="25">
        <f t="shared" si="28"/>
        <v>2.2306037224237447</v>
      </c>
      <c r="W192" s="24">
        <f>[1]Reģistrs!J192</f>
        <v>297140</v>
      </c>
      <c r="X192" s="23"/>
      <c r="Y192" s="22">
        <f t="shared" si="29"/>
        <v>41320273.982974991</v>
      </c>
      <c r="Z192" s="21">
        <f t="shared" si="30"/>
        <v>33767925.699664995</v>
      </c>
      <c r="AA192" s="21">
        <f t="shared" si="31"/>
        <v>7491.9990604502364</v>
      </c>
      <c r="AB192" s="20">
        <f t="shared" si="32"/>
        <v>2.0792999999999999</v>
      </c>
      <c r="AR192" s="1" t="b">
        <f>C192=[1]Reģistrs!D192</f>
        <v>1</v>
      </c>
    </row>
    <row r="193" spans="1:44" ht="25.5" customHeight="1" x14ac:dyDescent="0.2">
      <c r="A193" s="36">
        <f t="shared" si="23"/>
        <v>188</v>
      </c>
      <c r="B193" s="35" t="str">
        <f>[1]Reģistrs!C193</f>
        <v>Brocēnu novada pašvaldība</v>
      </c>
      <c r="C193" s="34" t="str">
        <f>[1]Reģistrs!D193</f>
        <v>Energoefektivitātes paaugstināšana Brocēnu novada kultūras un izglītības centrā</v>
      </c>
      <c r="D193" s="33" t="str">
        <f>[1]Reģistrs!Z193</f>
        <v>Jā</v>
      </c>
      <c r="E193" s="32" t="str">
        <f>[1]Reģistrs!AA193</f>
        <v>Jā</v>
      </c>
      <c r="F193" s="32" t="str">
        <f>[1]Reģistrs!AB193</f>
        <v>Jā</v>
      </c>
      <c r="G193" s="31" t="str">
        <f>[1]Reģistrs!AC193</f>
        <v>Jā</v>
      </c>
      <c r="H193" s="30">
        <f>[1]Reģistrs!AE193</f>
        <v>8</v>
      </c>
      <c r="I193" s="29">
        <f>[1]Reģistrs!AG193</f>
        <v>6</v>
      </c>
      <c r="J193" s="29">
        <f>[1]Reģistrs!AI193</f>
        <v>2</v>
      </c>
      <c r="K193" s="29">
        <f>[1]Reģistrs!AK193</f>
        <v>3</v>
      </c>
      <c r="L193" s="29">
        <f>[1]Reģistrs!AM193</f>
        <v>0</v>
      </c>
      <c r="M193" s="29">
        <f>[1]Reģistrs!AO193</f>
        <v>0</v>
      </c>
      <c r="N193" s="29">
        <f>[1]Reģistrs!AQ193</f>
        <v>0</v>
      </c>
      <c r="O193" s="28">
        <f t="shared" si="24"/>
        <v>19</v>
      </c>
      <c r="P193" s="26">
        <f>[1]Reģistrs!L193</f>
        <v>129037.60799999999</v>
      </c>
      <c r="Q193" s="27">
        <f>[1]Reģistrs!M193</f>
        <v>27.337043999999995</v>
      </c>
      <c r="R193" s="20">
        <f>[1]Reģistrs!N193</f>
        <v>0</v>
      </c>
      <c r="S193" s="26" t="str">
        <f t="shared" si="25"/>
        <v>Atbilst</v>
      </c>
      <c r="T193" s="21" t="str">
        <f t="shared" si="26"/>
        <v>Atbilst</v>
      </c>
      <c r="U193" s="21" t="str">
        <f t="shared" si="27"/>
        <v>Atbilst</v>
      </c>
      <c r="V193" s="25">
        <f t="shared" si="28"/>
        <v>1.5367535331250097</v>
      </c>
      <c r="W193" s="24">
        <f>[1]Reģistrs!J193</f>
        <v>198299</v>
      </c>
      <c r="X193" s="23"/>
      <c r="Y193" s="22">
        <f t="shared" si="29"/>
        <v>41518572.982974991</v>
      </c>
      <c r="Z193" s="21">
        <f t="shared" si="30"/>
        <v>33896963.307664998</v>
      </c>
      <c r="AA193" s="21">
        <f t="shared" si="31"/>
        <v>7519.3361044502362</v>
      </c>
      <c r="AB193" s="20">
        <f t="shared" si="32"/>
        <v>2.0792999999999999</v>
      </c>
      <c r="AR193" s="1" t="b">
        <f>C193=[1]Reģistrs!D193</f>
        <v>1</v>
      </c>
    </row>
    <row r="194" spans="1:44" ht="25.5" customHeight="1" x14ac:dyDescent="0.2">
      <c r="A194" s="36">
        <f t="shared" si="23"/>
        <v>189</v>
      </c>
      <c r="B194" s="35" t="str">
        <f>[1]Reģistrs!C194</f>
        <v>Ozolnieku KSDU SIA</v>
      </c>
      <c r="C194" s="34" t="str">
        <f>[1]Reģistrs!D194</f>
        <v>Ēkas Kastaņu ielā 2, Ozolniekos energoefektivitātes paaugstināšana</v>
      </c>
      <c r="D194" s="33" t="str">
        <f>[1]Reģistrs!Z194</f>
        <v>Jā</v>
      </c>
      <c r="E194" s="32" t="str">
        <f>[1]Reģistrs!AA194</f>
        <v>Jā</v>
      </c>
      <c r="F194" s="32" t="str">
        <f>[1]Reģistrs!AB194</f>
        <v>Jā</v>
      </c>
      <c r="G194" s="31" t="str">
        <f>[1]Reģistrs!AC194</f>
        <v>Jā</v>
      </c>
      <c r="H194" s="30">
        <f>[1]Reģistrs!AE194</f>
        <v>2</v>
      </c>
      <c r="I194" s="29">
        <f>[1]Reģistrs!AG194</f>
        <v>10</v>
      </c>
      <c r="J194" s="29">
        <f>[1]Reģistrs!AI194</f>
        <v>4</v>
      </c>
      <c r="K194" s="29">
        <f>[1]Reģistrs!AK194</f>
        <v>3</v>
      </c>
      <c r="L194" s="29">
        <f>[1]Reģistrs!AM194</f>
        <v>0</v>
      </c>
      <c r="M194" s="29">
        <f>[1]Reģistrs!AO194</f>
        <v>0</v>
      </c>
      <c r="N194" s="29">
        <f>[1]Reģistrs!AQ194</f>
        <v>0</v>
      </c>
      <c r="O194" s="28">
        <f t="shared" si="24"/>
        <v>19</v>
      </c>
      <c r="P194" s="26">
        <f>[1]Reģistrs!L194</f>
        <v>59123.636000000006</v>
      </c>
      <c r="Q194" s="27">
        <f>[1]Reģistrs!M194</f>
        <v>26.159848000000004</v>
      </c>
      <c r="R194" s="20">
        <f>[1]Reģistrs!N194</f>
        <v>0</v>
      </c>
      <c r="S194" s="26" t="str">
        <f t="shared" si="25"/>
        <v>Atbilst</v>
      </c>
      <c r="T194" s="21" t="str">
        <f t="shared" si="26"/>
        <v>Atbilst</v>
      </c>
      <c r="U194" s="21" t="str">
        <f t="shared" si="27"/>
        <v>Atbilst</v>
      </c>
      <c r="V194" s="25">
        <f t="shared" si="28"/>
        <v>2.0947916329097214</v>
      </c>
      <c r="W194" s="24">
        <f>[1]Reģistrs!J194</f>
        <v>123851.698</v>
      </c>
      <c r="X194" s="23"/>
      <c r="Y194" s="22">
        <f t="shared" si="29"/>
        <v>41642424.68097499</v>
      </c>
      <c r="Z194" s="21">
        <f t="shared" si="30"/>
        <v>33956086.943664998</v>
      </c>
      <c r="AA194" s="21">
        <f t="shared" si="31"/>
        <v>7545.4959524502365</v>
      </c>
      <c r="AB194" s="20">
        <f t="shared" si="32"/>
        <v>2.0792999999999999</v>
      </c>
      <c r="AR194" s="1" t="b">
        <f>C194=[1]Reģistrs!D194</f>
        <v>1</v>
      </c>
    </row>
    <row r="195" spans="1:44" ht="25.5" customHeight="1" x14ac:dyDescent="0.2">
      <c r="A195" s="36">
        <f t="shared" si="23"/>
        <v>190</v>
      </c>
      <c r="B195" s="35" t="str">
        <f>[1]Reģistrs!C195</f>
        <v>Varakļānu novada pašvaldība</v>
      </c>
      <c r="C195" s="34" t="str">
        <f>[1]Reģistrs!D195</f>
        <v>Energoefektivitātes paaugstināšana Varakļānu vidusskolas ēkā</v>
      </c>
      <c r="D195" s="33" t="str">
        <f>[1]Reģistrs!Z195</f>
        <v>Jā</v>
      </c>
      <c r="E195" s="32" t="str">
        <f>[1]Reģistrs!AA195</f>
        <v>Jā</v>
      </c>
      <c r="F195" s="32" t="str">
        <f>[1]Reģistrs!AB195</f>
        <v>Jā</v>
      </c>
      <c r="G195" s="31" t="str">
        <f>[1]Reģistrs!AC195</f>
        <v>Jā</v>
      </c>
      <c r="H195" s="30">
        <f>[1]Reģistrs!AE195</f>
        <v>2</v>
      </c>
      <c r="I195" s="29">
        <f>[1]Reģistrs!AG195</f>
        <v>2</v>
      </c>
      <c r="J195" s="29">
        <f>[1]Reģistrs!AI195</f>
        <v>0</v>
      </c>
      <c r="K195" s="29">
        <f>[1]Reģistrs!AK195</f>
        <v>3</v>
      </c>
      <c r="L195" s="29">
        <f>[1]Reģistrs!AM195</f>
        <v>0</v>
      </c>
      <c r="M195" s="29">
        <f>[1]Reģistrs!AO195</f>
        <v>0</v>
      </c>
      <c r="N195" s="29">
        <f>[1]Reģistrs!AQ195</f>
        <v>10</v>
      </c>
      <c r="O195" s="28">
        <f t="shared" si="24"/>
        <v>17</v>
      </c>
      <c r="P195" s="26">
        <f>[1]Reģistrs!L195</f>
        <v>192188.96399999998</v>
      </c>
      <c r="Q195" s="27">
        <f>[1]Reģistrs!M195</f>
        <v>49.365822000000016</v>
      </c>
      <c r="R195" s="20">
        <f>[1]Reģistrs!N195</f>
        <v>0</v>
      </c>
      <c r="S195" s="26" t="str">
        <f t="shared" si="25"/>
        <v>Atbilst</v>
      </c>
      <c r="T195" s="21" t="str">
        <f t="shared" si="26"/>
        <v>Atbilst</v>
      </c>
      <c r="U195" s="21" t="str">
        <f t="shared" si="27"/>
        <v>Atbilst</v>
      </c>
      <c r="V195" s="25">
        <f t="shared" si="28"/>
        <v>2.2165684810080979</v>
      </c>
      <c r="W195" s="24">
        <f>[1]Reģistrs!J195</f>
        <v>426000</v>
      </c>
      <c r="X195" s="23"/>
      <c r="Y195" s="22">
        <f t="shared" si="29"/>
        <v>42068424.68097499</v>
      </c>
      <c r="Z195" s="21">
        <f t="shared" si="30"/>
        <v>34148275.907664999</v>
      </c>
      <c r="AA195" s="21">
        <f t="shared" si="31"/>
        <v>7594.8617744502362</v>
      </c>
      <c r="AB195" s="20">
        <f t="shared" si="32"/>
        <v>2.0792999999999999</v>
      </c>
      <c r="AR195" s="1" t="b">
        <f>C195=[1]Reģistrs!D195</f>
        <v>1</v>
      </c>
    </row>
    <row r="196" spans="1:44" ht="25.5" customHeight="1" x14ac:dyDescent="0.2">
      <c r="A196" s="36">
        <f t="shared" si="23"/>
        <v>191</v>
      </c>
      <c r="B196" s="35" t="str">
        <f>[1]Reģistrs!C196</f>
        <v>Valkas novada pašvaldība</v>
      </c>
      <c r="C196" s="34" t="str">
        <f>[1]Reģistrs!D196</f>
        <v>Energoefektivitātes paaugstināšana Valkas novada bērnu jauniešu centra "Mice" ēkai</v>
      </c>
      <c r="D196" s="33" t="str">
        <f>[1]Reģistrs!Z196</f>
        <v>Jā</v>
      </c>
      <c r="E196" s="32" t="str">
        <f>[1]Reģistrs!AA196</f>
        <v>Jā</v>
      </c>
      <c r="F196" s="32" t="str">
        <f>[1]Reģistrs!AB196</f>
        <v>Jā</v>
      </c>
      <c r="G196" s="31" t="str">
        <f>[1]Reģistrs!AC196</f>
        <v>Jā</v>
      </c>
      <c r="H196" s="30">
        <f>[1]Reģistrs!AE196</f>
        <v>4</v>
      </c>
      <c r="I196" s="29">
        <f>[1]Reģistrs!AG196</f>
        <v>2</v>
      </c>
      <c r="J196" s="29">
        <f>[1]Reģistrs!AI196</f>
        <v>4</v>
      </c>
      <c r="K196" s="29">
        <f>[1]Reģistrs!AK196</f>
        <v>6</v>
      </c>
      <c r="L196" s="29">
        <f>[1]Reģistrs!AM196</f>
        <v>0</v>
      </c>
      <c r="M196" s="29">
        <f>[1]Reģistrs!AO196</f>
        <v>0</v>
      </c>
      <c r="N196" s="29">
        <f>[1]Reģistrs!AQ196</f>
        <v>0</v>
      </c>
      <c r="O196" s="28">
        <f t="shared" si="24"/>
        <v>16</v>
      </c>
      <c r="P196" s="26">
        <f>[1]Reģistrs!L196</f>
        <v>81666.089999999982</v>
      </c>
      <c r="Q196" s="27">
        <f>[1]Reģistrs!M196</f>
        <v>18.496610999999998</v>
      </c>
      <c r="R196" s="20">
        <f>[1]Reģistrs!N196</f>
        <v>0</v>
      </c>
      <c r="S196" s="26" t="str">
        <f t="shared" si="25"/>
        <v>Atbilst</v>
      </c>
      <c r="T196" s="21" t="str">
        <f t="shared" si="26"/>
        <v>Atbilst</v>
      </c>
      <c r="U196" s="21" t="str">
        <f t="shared" si="27"/>
        <v>Atbilst</v>
      </c>
      <c r="V196" s="25">
        <f t="shared" si="28"/>
        <v>2.0534838878658208</v>
      </c>
      <c r="W196" s="24">
        <f>[1]Reģistrs!J196</f>
        <v>167700</v>
      </c>
      <c r="X196" s="23"/>
      <c r="Y196" s="22">
        <f t="shared" si="29"/>
        <v>42236124.68097499</v>
      </c>
      <c r="Z196" s="21">
        <f t="shared" si="30"/>
        <v>34229941.997665003</v>
      </c>
      <c r="AA196" s="21">
        <f t="shared" si="31"/>
        <v>7613.3583854502358</v>
      </c>
      <c r="AB196" s="20">
        <f t="shared" si="32"/>
        <v>2.0792999999999999</v>
      </c>
      <c r="AR196" s="1" t="b">
        <f>C196=[1]Reģistrs!D196</f>
        <v>1</v>
      </c>
    </row>
    <row r="197" spans="1:44" ht="25.5" customHeight="1" x14ac:dyDescent="0.2">
      <c r="A197" s="36">
        <f t="shared" si="23"/>
        <v>192</v>
      </c>
      <c r="B197" s="35" t="str">
        <f>[1]Reģistrs!C197</f>
        <v xml:space="preserve">Jēkabpils novada pašvaldība </v>
      </c>
      <c r="C197" s="34" t="str">
        <f>[1]Reģistrs!D197</f>
        <v>Energoefektivitātes paaugstināšana Jēkabpils novada pašvaldības ēkā "Ambulance-Aptieka"</v>
      </c>
      <c r="D197" s="33" t="str">
        <f>[1]Reģistrs!Z197</f>
        <v>Jā</v>
      </c>
      <c r="E197" s="32" t="str">
        <f>[1]Reģistrs!AA197</f>
        <v>Jā</v>
      </c>
      <c r="F197" s="32" t="str">
        <f>[1]Reģistrs!AB197</f>
        <v>Jā</v>
      </c>
      <c r="G197" s="31" t="str">
        <f>[1]Reģistrs!AC197</f>
        <v>Jā</v>
      </c>
      <c r="H197" s="30">
        <f>[1]Reģistrs!AE197</f>
        <v>2</v>
      </c>
      <c r="I197" s="29">
        <f>[1]Reģistrs!AG197</f>
        <v>4</v>
      </c>
      <c r="J197" s="29">
        <f>[1]Reģistrs!AI197</f>
        <v>4</v>
      </c>
      <c r="K197" s="29">
        <f>[1]Reģistrs!AK197</f>
        <v>6</v>
      </c>
      <c r="L197" s="29">
        <f>[1]Reģistrs!AM197</f>
        <v>0</v>
      </c>
      <c r="M197" s="29">
        <f>[1]Reģistrs!AO197</f>
        <v>0</v>
      </c>
      <c r="N197" s="29">
        <f>[1]Reģistrs!AQ197</f>
        <v>0</v>
      </c>
      <c r="O197" s="28">
        <f t="shared" si="24"/>
        <v>16</v>
      </c>
      <c r="P197" s="26">
        <f>[1]Reģistrs!L197</f>
        <v>66775.354999999996</v>
      </c>
      <c r="Q197" s="27">
        <f>[1]Reģistrs!M197</f>
        <v>18.255020000000002</v>
      </c>
      <c r="R197" s="20">
        <f>[1]Reģistrs!N197</f>
        <v>0</v>
      </c>
      <c r="S197" s="26" t="str">
        <f t="shared" si="25"/>
        <v>Atbilst</v>
      </c>
      <c r="T197" s="21" t="str">
        <f t="shared" si="26"/>
        <v>Atbilst</v>
      </c>
      <c r="U197" s="21" t="str">
        <f t="shared" si="27"/>
        <v>Atbilst</v>
      </c>
      <c r="V197" s="25">
        <f t="shared" si="28"/>
        <v>2.163972022312723</v>
      </c>
      <c r="W197" s="24">
        <f>[1]Reģistrs!J197</f>
        <v>144500</v>
      </c>
      <c r="X197" s="23"/>
      <c r="Y197" s="22">
        <f t="shared" si="29"/>
        <v>42380624.68097499</v>
      </c>
      <c r="Z197" s="21">
        <f t="shared" si="30"/>
        <v>34296717.352665</v>
      </c>
      <c r="AA197" s="21">
        <f t="shared" si="31"/>
        <v>7631.6134054502354</v>
      </c>
      <c r="AB197" s="20">
        <f t="shared" si="32"/>
        <v>2.0792999999999999</v>
      </c>
      <c r="AR197" s="1" t="b">
        <f>C197=[1]Reģistrs!D197</f>
        <v>1</v>
      </c>
    </row>
    <row r="198" spans="1:44" ht="25.5" customHeight="1" x14ac:dyDescent="0.2">
      <c r="A198" s="36">
        <f t="shared" ref="A198:A210" si="33">A197+1</f>
        <v>193</v>
      </c>
      <c r="B198" s="35" t="str">
        <f>[1]Reģistrs!C198</f>
        <v>Varakļānu novada pašvaldība</v>
      </c>
      <c r="C198" s="34" t="str">
        <f>[1]Reģistrs!D198</f>
        <v>Energoefektivitātes paaugstināšana Varakļānu muižas pilī</v>
      </c>
      <c r="D198" s="33" t="str">
        <f>[1]Reģistrs!Z198</f>
        <v>Jā</v>
      </c>
      <c r="E198" s="32" t="str">
        <f>[1]Reģistrs!AA198</f>
        <v>Jā</v>
      </c>
      <c r="F198" s="32" t="str">
        <f>[1]Reģistrs!AB198</f>
        <v>Jā</v>
      </c>
      <c r="G198" s="31" t="str">
        <f>[1]Reģistrs!AC198</f>
        <v>Jā</v>
      </c>
      <c r="H198" s="30">
        <f>[1]Reģistrs!AE198</f>
        <v>2</v>
      </c>
      <c r="I198" s="29">
        <f>[1]Reģistrs!AG198</f>
        <v>2</v>
      </c>
      <c r="J198" s="29">
        <f>[1]Reģistrs!AI198</f>
        <v>2</v>
      </c>
      <c r="K198" s="29">
        <f>[1]Reģistrs!AK198</f>
        <v>0</v>
      </c>
      <c r="L198" s="29">
        <f>[1]Reģistrs!AM198</f>
        <v>0</v>
      </c>
      <c r="M198" s="29">
        <f>[1]Reģistrs!AO198</f>
        <v>0</v>
      </c>
      <c r="N198" s="29">
        <f>[1]Reģistrs!AQ198</f>
        <v>10</v>
      </c>
      <c r="O198" s="28">
        <f t="shared" ref="O198:O203" si="34">SUM(H198:N198)</f>
        <v>16</v>
      </c>
      <c r="P198" s="26">
        <f>[1]Reģistrs!L198</f>
        <v>57367.169999999991</v>
      </c>
      <c r="Q198" s="27">
        <f>[1]Reģistrs!M198</f>
        <v>14.430628800000001</v>
      </c>
      <c r="R198" s="20">
        <f>[1]Reģistrs!N198</f>
        <v>0</v>
      </c>
      <c r="S198" s="26" t="str">
        <f t="shared" ref="S198:S210" si="35">IF(COUNTIF(D198:G198,"Nē")=0,"Atbilst","NEATBILST")</f>
        <v>Atbilst</v>
      </c>
      <c r="T198" s="21" t="str">
        <f t="shared" ref="T198:T210" si="36">IF(H198&lt;2,"NEATBILST",IF(I198&lt;2,"NEATBILST","Atbilst"))</f>
        <v>Atbilst</v>
      </c>
      <c r="U198" s="21" t="str">
        <f t="shared" ref="U198:U210" si="37">IF(COUNTIF(S198:T198,"NEATBILST")=0,"Atbilst","NEATBILST")</f>
        <v>Atbilst</v>
      </c>
      <c r="V198" s="25">
        <f t="shared" ref="V198:V203" si="38">W198/P198</f>
        <v>2.2821415105538589</v>
      </c>
      <c r="W198" s="24">
        <f>[1]Reģistrs!J198</f>
        <v>130920</v>
      </c>
      <c r="X198" s="23"/>
      <c r="Y198" s="22">
        <f t="shared" si="29"/>
        <v>42511544.68097499</v>
      </c>
      <c r="Z198" s="21">
        <f t="shared" si="30"/>
        <v>34354084.522665001</v>
      </c>
      <c r="AA198" s="21">
        <f t="shared" si="31"/>
        <v>7646.0440342502352</v>
      </c>
      <c r="AB198" s="20">
        <f t="shared" si="32"/>
        <v>2.0792999999999999</v>
      </c>
      <c r="AR198" s="1" t="b">
        <f>C198=[1]Reģistrs!D198</f>
        <v>1</v>
      </c>
    </row>
    <row r="199" spans="1:44" ht="25.5" customHeight="1" x14ac:dyDescent="0.2">
      <c r="A199" s="36">
        <f t="shared" si="33"/>
        <v>194</v>
      </c>
      <c r="B199" s="35" t="str">
        <f>[1]Reģistrs!C199</f>
        <v>Krāslavas novada pašvaldība</v>
      </c>
      <c r="C199" s="34" t="str">
        <f>[1]Reģistrs!D199</f>
        <v>Krāslavas novada pašvaldības ēkas Pasta ielā 2, Indras ciemā energoefektivitātes paaugstināšana</v>
      </c>
      <c r="D199" s="33" t="str">
        <f>[1]Reģistrs!Z199</f>
        <v>Jā</v>
      </c>
      <c r="E199" s="32" t="str">
        <f>[1]Reģistrs!AA199</f>
        <v>Jā</v>
      </c>
      <c r="F199" s="32" t="str">
        <f>[1]Reģistrs!AB199</f>
        <v>Jā</v>
      </c>
      <c r="G199" s="31" t="str">
        <f>[1]Reģistrs!AC199</f>
        <v>Jā</v>
      </c>
      <c r="H199" s="30">
        <f>[1]Reģistrs!AE199</f>
        <v>2</v>
      </c>
      <c r="I199" s="29">
        <f>[1]Reģistrs!AG199</f>
        <v>2</v>
      </c>
      <c r="J199" s="29">
        <f>[1]Reģistrs!AI199</f>
        <v>2</v>
      </c>
      <c r="K199" s="29">
        <f>[1]Reģistrs!AK199</f>
        <v>10</v>
      </c>
      <c r="L199" s="29">
        <f>[1]Reģistrs!AM199</f>
        <v>0</v>
      </c>
      <c r="M199" s="29">
        <f>[1]Reģistrs!AO199</f>
        <v>0</v>
      </c>
      <c r="N199" s="29">
        <f>[1]Reģistrs!AQ199</f>
        <v>0</v>
      </c>
      <c r="O199" s="28">
        <f t="shared" si="34"/>
        <v>16</v>
      </c>
      <c r="P199" s="26">
        <f>[1]Reģistrs!L199</f>
        <v>64794.143999999978</v>
      </c>
      <c r="Q199" s="27">
        <f>[1]Reģistrs!M199</f>
        <v>16.7166</v>
      </c>
      <c r="R199" s="20">
        <f>[1]Reģistrs!N199</f>
        <v>0</v>
      </c>
      <c r="S199" s="26" t="str">
        <f t="shared" si="35"/>
        <v>Atbilst</v>
      </c>
      <c r="T199" s="21" t="str">
        <f t="shared" si="36"/>
        <v>Atbilst</v>
      </c>
      <c r="U199" s="21" t="str">
        <f t="shared" si="37"/>
        <v>Atbilst</v>
      </c>
      <c r="V199" s="25">
        <f t="shared" si="38"/>
        <v>2.2841570374014055</v>
      </c>
      <c r="W199" s="24">
        <f>[1]Reģistrs!J199</f>
        <v>148000</v>
      </c>
      <c r="X199" s="23"/>
      <c r="Y199" s="22">
        <f t="shared" ref="Y199:Y210" si="39">Y198+W199</f>
        <v>42659544.68097499</v>
      </c>
      <c r="Z199" s="21">
        <f t="shared" ref="Z199:Z210" si="40">Z198+P199</f>
        <v>34418878.666665003</v>
      </c>
      <c r="AA199" s="21">
        <f t="shared" ref="AA199:AA210" si="41">AA198+Q199</f>
        <v>7662.7606342502349</v>
      </c>
      <c r="AB199" s="20">
        <f t="shared" ref="AB199:AB210" si="42">AB198+R199</f>
        <v>2.0792999999999999</v>
      </c>
      <c r="AR199" s="1" t="b">
        <f>C199=[1]Reģistrs!D199</f>
        <v>1</v>
      </c>
    </row>
    <row r="200" spans="1:44" ht="25.5" customHeight="1" x14ac:dyDescent="0.2">
      <c r="A200" s="36">
        <f t="shared" si="33"/>
        <v>195</v>
      </c>
      <c r="B200" s="35" t="str">
        <f>[1]Reģistrs!C200</f>
        <v>Valkas novada pašvaldība</v>
      </c>
      <c r="C200" s="34" t="str">
        <f>[1]Reģistrs!D200</f>
        <v>Energoefektivitātes paaugstināšana Valkas novada administrācijas ēkai</v>
      </c>
      <c r="D200" s="33" t="str">
        <f>[1]Reģistrs!Z200</f>
        <v>Jā</v>
      </c>
      <c r="E200" s="32" t="str">
        <f>[1]Reģistrs!AA200</f>
        <v>Jā</v>
      </c>
      <c r="F200" s="32" t="str">
        <f>[1]Reģistrs!AB200</f>
        <v>Jā</v>
      </c>
      <c r="G200" s="31" t="str">
        <f>[1]Reģistrs!AC200</f>
        <v>Jā</v>
      </c>
      <c r="H200" s="30">
        <f>[1]Reģistrs!AE200</f>
        <v>6</v>
      </c>
      <c r="I200" s="29">
        <f>[1]Reģistrs!AG200</f>
        <v>2</v>
      </c>
      <c r="J200" s="29">
        <f>[1]Reģistrs!AI200</f>
        <v>2</v>
      </c>
      <c r="K200" s="29">
        <f>[1]Reģistrs!AK200</f>
        <v>3</v>
      </c>
      <c r="L200" s="29">
        <f>[1]Reģistrs!AM200</f>
        <v>0</v>
      </c>
      <c r="M200" s="29">
        <f>[1]Reģistrs!AO200</f>
        <v>0</v>
      </c>
      <c r="N200" s="29">
        <f>[1]Reģistrs!AQ200</f>
        <v>0</v>
      </c>
      <c r="O200" s="28">
        <f t="shared" si="34"/>
        <v>13</v>
      </c>
      <c r="P200" s="26">
        <f>[1]Reģistrs!L200</f>
        <v>124509.89999999997</v>
      </c>
      <c r="Q200" s="27">
        <f>[1]Reģistrs!M200</f>
        <v>23.709619999999997</v>
      </c>
      <c r="R200" s="20">
        <f>[1]Reģistrs!N200</f>
        <v>0</v>
      </c>
      <c r="S200" s="26" t="str">
        <f t="shared" si="35"/>
        <v>Atbilst</v>
      </c>
      <c r="T200" s="21" t="str">
        <f t="shared" si="36"/>
        <v>Atbilst</v>
      </c>
      <c r="U200" s="21" t="str">
        <f t="shared" si="37"/>
        <v>Atbilst</v>
      </c>
      <c r="V200" s="25">
        <f t="shared" si="38"/>
        <v>1.62729630334616</v>
      </c>
      <c r="W200" s="24">
        <f>[1]Reģistrs!J200</f>
        <v>202614.5</v>
      </c>
      <c r="X200" s="23"/>
      <c r="Y200" s="22">
        <f t="shared" si="39"/>
        <v>42862159.18097499</v>
      </c>
      <c r="Z200" s="21">
        <f t="shared" si="40"/>
        <v>34543388.566665001</v>
      </c>
      <c r="AA200" s="21">
        <f t="shared" si="41"/>
        <v>7686.4702542502346</v>
      </c>
      <c r="AB200" s="20">
        <f t="shared" si="42"/>
        <v>2.0792999999999999</v>
      </c>
      <c r="AR200" s="1" t="b">
        <f>C200=[1]Reģistrs!D200</f>
        <v>1</v>
      </c>
    </row>
    <row r="201" spans="1:44" ht="25.5" customHeight="1" x14ac:dyDescent="0.2">
      <c r="A201" s="36">
        <f t="shared" si="33"/>
        <v>196</v>
      </c>
      <c r="B201" s="35" t="str">
        <f>[1]Reģistrs!C201</f>
        <v>Apes novada pašvaldība</v>
      </c>
      <c r="C201" s="34" t="str">
        <f>[1]Reģistrs!D201</f>
        <v xml:space="preserve"> Energoefektivitātes paaugstināšana pašvaldības kultūras iestādei - Gaujienas tautas namam un bibliotēkai – “Pilskalni”, Gaujienas pagastā, Apes novadā</v>
      </c>
      <c r="D201" s="33" t="str">
        <f>[1]Reģistrs!Z201</f>
        <v>Jā</v>
      </c>
      <c r="E201" s="32" t="str">
        <f>[1]Reģistrs!AA201</f>
        <v>Jā</v>
      </c>
      <c r="F201" s="32" t="str">
        <f>[1]Reģistrs!AB201</f>
        <v>Jā</v>
      </c>
      <c r="G201" s="31" t="str">
        <f>[1]Reģistrs!AC201</f>
        <v>Jā</v>
      </c>
      <c r="H201" s="30">
        <f>[1]Reģistrs!AE201</f>
        <v>2</v>
      </c>
      <c r="I201" s="29">
        <f>[1]Reģistrs!AG201</f>
        <v>2</v>
      </c>
      <c r="J201" s="29">
        <f>[1]Reģistrs!AI201</f>
        <v>4</v>
      </c>
      <c r="K201" s="29">
        <f>[1]Reģistrs!AK201</f>
        <v>3</v>
      </c>
      <c r="L201" s="29">
        <f>[1]Reģistrs!AM201</f>
        <v>0</v>
      </c>
      <c r="M201" s="29">
        <f>[1]Reģistrs!AO201</f>
        <v>0</v>
      </c>
      <c r="N201" s="29">
        <f>[1]Reģistrs!AQ201</f>
        <v>0</v>
      </c>
      <c r="O201" s="28">
        <f t="shared" si="34"/>
        <v>11</v>
      </c>
      <c r="P201" s="26">
        <f>[1]Reģistrs!L201</f>
        <v>63108.763999999988</v>
      </c>
      <c r="Q201" s="27">
        <f>[1]Reģistrs!M201</f>
        <v>16.654289999999985</v>
      </c>
      <c r="R201" s="20">
        <f>[1]Reģistrs!N201</f>
        <v>0</v>
      </c>
      <c r="S201" s="26" t="str">
        <f t="shared" si="35"/>
        <v>Atbilst</v>
      </c>
      <c r="T201" s="21" t="str">
        <f t="shared" si="36"/>
        <v>Atbilst</v>
      </c>
      <c r="U201" s="21" t="str">
        <f t="shared" si="37"/>
        <v>Atbilst</v>
      </c>
      <c r="V201" s="25">
        <f t="shared" si="38"/>
        <v>2.2799844408298036</v>
      </c>
      <c r="W201" s="24">
        <f>[1]Reģistrs!J201</f>
        <v>143887</v>
      </c>
      <c r="X201" s="23"/>
      <c r="Y201" s="22">
        <f t="shared" si="39"/>
        <v>43006046.18097499</v>
      </c>
      <c r="Z201" s="21">
        <f t="shared" si="40"/>
        <v>34606497.330665</v>
      </c>
      <c r="AA201" s="21">
        <f t="shared" si="41"/>
        <v>7703.124544250235</v>
      </c>
      <c r="AB201" s="20">
        <f t="shared" si="42"/>
        <v>2.0792999999999999</v>
      </c>
      <c r="AR201" s="1" t="b">
        <f>C201=[1]Reģistrs!D201</f>
        <v>1</v>
      </c>
    </row>
    <row r="202" spans="1:44" ht="25.5" customHeight="1" x14ac:dyDescent="0.2">
      <c r="A202" s="36">
        <f t="shared" si="33"/>
        <v>197</v>
      </c>
      <c r="B202" s="35" t="str">
        <f>[1]Reģistrs!C202</f>
        <v>Apes novada pašvaldība</v>
      </c>
      <c r="C202" s="34" t="str">
        <f>[1]Reģistrs!D202</f>
        <v>Energoefektivitātes paaugstināšana pašvaldības kultūras iestādei - Trapenes kultūras namam un bibliotēkai – “Bormaņi”, Trapenes pagasts, Apes novads</v>
      </c>
      <c r="D202" s="33" t="str">
        <f>[1]Reģistrs!Z202</f>
        <v>Jā</v>
      </c>
      <c r="E202" s="32" t="str">
        <f>[1]Reģistrs!AA202</f>
        <v>Jā</v>
      </c>
      <c r="F202" s="32" t="str">
        <f>[1]Reģistrs!AB202</f>
        <v>Jā</v>
      </c>
      <c r="G202" s="31" t="str">
        <f>[1]Reģistrs!AC202</f>
        <v>Jā</v>
      </c>
      <c r="H202" s="30">
        <f>[1]Reģistrs!AE202</f>
        <v>2</v>
      </c>
      <c r="I202" s="29">
        <f>[1]Reģistrs!AG202</f>
        <v>2</v>
      </c>
      <c r="J202" s="29">
        <f>[1]Reģistrs!AI202</f>
        <v>4</v>
      </c>
      <c r="K202" s="29">
        <f>[1]Reģistrs!AK202</f>
        <v>3</v>
      </c>
      <c r="L202" s="29">
        <f>[1]Reģistrs!AM202</f>
        <v>0</v>
      </c>
      <c r="M202" s="29">
        <f>[1]Reģistrs!AO202</f>
        <v>0</v>
      </c>
      <c r="N202" s="29">
        <f>[1]Reģistrs!AQ202</f>
        <v>0</v>
      </c>
      <c r="O202" s="28">
        <f t="shared" si="34"/>
        <v>11</v>
      </c>
      <c r="P202" s="26">
        <f>[1]Reģistrs!L202</f>
        <v>55601.948999999993</v>
      </c>
      <c r="Q202" s="27">
        <f>[1]Reģistrs!M202</f>
        <v>14.678869999999964</v>
      </c>
      <c r="R202" s="20">
        <f>[1]Reģistrs!N202</f>
        <v>0</v>
      </c>
      <c r="S202" s="26" t="str">
        <f t="shared" si="35"/>
        <v>Atbilst</v>
      </c>
      <c r="T202" s="21" t="str">
        <f t="shared" si="36"/>
        <v>Atbilst</v>
      </c>
      <c r="U202" s="21" t="str">
        <f t="shared" si="37"/>
        <v>Atbilst</v>
      </c>
      <c r="V202" s="25">
        <f t="shared" si="38"/>
        <v>2.2799920197042018</v>
      </c>
      <c r="W202" s="24">
        <f>[1]Reģistrs!J202</f>
        <v>126772</v>
      </c>
      <c r="X202" s="23"/>
      <c r="Y202" s="22">
        <f t="shared" si="39"/>
        <v>43132818.18097499</v>
      </c>
      <c r="Z202" s="21">
        <f t="shared" si="40"/>
        <v>34662099.279665001</v>
      </c>
      <c r="AA202" s="21">
        <f t="shared" si="41"/>
        <v>7717.8034142502347</v>
      </c>
      <c r="AB202" s="20">
        <f t="shared" si="42"/>
        <v>2.0792999999999999</v>
      </c>
      <c r="AR202" s="1" t="b">
        <f>C202=[1]Reģistrs!D202</f>
        <v>1</v>
      </c>
    </row>
    <row r="203" spans="1:44" ht="25.5" customHeight="1" x14ac:dyDescent="0.2">
      <c r="A203" s="36">
        <f t="shared" si="33"/>
        <v>198</v>
      </c>
      <c r="B203" s="35" t="str">
        <f>[1]Reģistrs!C203</f>
        <v xml:space="preserve">Mērsraga novada pašvaldība </v>
      </c>
      <c r="C203" s="34" t="str">
        <f>[1]Reģistrs!D203</f>
        <v>Energoefektivitātes uzlabošanas pasākumi Mērsraga novada pirmsskolas izglītības iestādē "Dārta"</v>
      </c>
      <c r="D203" s="33" t="str">
        <f>[1]Reģistrs!Z203</f>
        <v>Jā</v>
      </c>
      <c r="E203" s="32" t="str">
        <f>[1]Reģistrs!AA203</f>
        <v>Jā</v>
      </c>
      <c r="F203" s="32" t="str">
        <f>[1]Reģistrs!AB203</f>
        <v>Jā</v>
      </c>
      <c r="G203" s="31" t="str">
        <f>[1]Reģistrs!AC203</f>
        <v>Jā</v>
      </c>
      <c r="H203" s="30">
        <f>[1]Reģistrs!AE203</f>
        <v>2</v>
      </c>
      <c r="I203" s="29">
        <f>[1]Reģistrs!AG203</f>
        <v>6</v>
      </c>
      <c r="J203" s="29">
        <f>[1]Reģistrs!AI203</f>
        <v>0</v>
      </c>
      <c r="K203" s="29">
        <f>[1]Reģistrs!AK203</f>
        <v>0</v>
      </c>
      <c r="L203" s="29">
        <f>[1]Reģistrs!AM203</f>
        <v>0</v>
      </c>
      <c r="M203" s="29">
        <f>[1]Reģistrs!AO203</f>
        <v>0</v>
      </c>
      <c r="N203" s="29">
        <f>[1]Reģistrs!AQ203</f>
        <v>0</v>
      </c>
      <c r="O203" s="28">
        <f t="shared" si="34"/>
        <v>8</v>
      </c>
      <c r="P203" s="26">
        <f>[1]Reģistrs!L203</f>
        <v>17839.392000000003</v>
      </c>
      <c r="Q203" s="27">
        <f>[1]Reģistrs!M203</f>
        <v>5.6789759999999996</v>
      </c>
      <c r="R203" s="20">
        <f>[1]Reģistrs!N203</f>
        <v>0</v>
      </c>
      <c r="S203" s="26" t="str">
        <f t="shared" si="35"/>
        <v>Atbilst</v>
      </c>
      <c r="T203" s="21" t="str">
        <f t="shared" si="36"/>
        <v>Atbilst</v>
      </c>
      <c r="U203" s="21" t="str">
        <f t="shared" si="37"/>
        <v>Atbilst</v>
      </c>
      <c r="V203" s="25">
        <f t="shared" si="38"/>
        <v>2.1581453000191932</v>
      </c>
      <c r="W203" s="24">
        <f>[1]Reģistrs!J203</f>
        <v>38500</v>
      </c>
      <c r="X203" s="23"/>
      <c r="Y203" s="22">
        <f t="shared" si="39"/>
        <v>43171318.18097499</v>
      </c>
      <c r="Z203" s="21">
        <f t="shared" si="40"/>
        <v>34679938.671664998</v>
      </c>
      <c r="AA203" s="21">
        <f t="shared" si="41"/>
        <v>7723.4823902502349</v>
      </c>
      <c r="AB203" s="20">
        <f t="shared" si="42"/>
        <v>2.0792999999999999</v>
      </c>
      <c r="AR203" s="1" t="b">
        <f>C203=[1]Reģistrs!D203</f>
        <v>1</v>
      </c>
    </row>
    <row r="204" spans="1:44" ht="25.5" customHeight="1" x14ac:dyDescent="0.2">
      <c r="A204" s="36">
        <f t="shared" si="33"/>
        <v>199</v>
      </c>
      <c r="B204" s="35" t="str">
        <f>[1]Reģistrs!C204</f>
        <v>Amatas novada pašvaldība</v>
      </c>
      <c r="C204" s="34" t="str">
        <f>[1]Reģistrs!D204</f>
        <v>Energoefektivitātes paaugstināšana Amatas novada pašvaldības ēkā - Nītaures pirmsskolas izglītības iestādē</v>
      </c>
      <c r="D204" s="33" t="str">
        <f>[1]Reģistrs!Z204</f>
        <v>Jā</v>
      </c>
      <c r="E204" s="32" t="str">
        <f>[1]Reģistrs!AA204</f>
        <v>Nē</v>
      </c>
      <c r="F204" s="32" t="str">
        <f>[1]Reģistrs!AB204</f>
        <v>Jā</v>
      </c>
      <c r="G204" s="31" t="str">
        <f>[1]Reģistrs!AC204</f>
        <v>Jā</v>
      </c>
      <c r="H204" s="30" t="s">
        <v>6</v>
      </c>
      <c r="I204" s="29" t="s">
        <v>6</v>
      </c>
      <c r="J204" s="29" t="s">
        <v>6</v>
      </c>
      <c r="K204" s="29" t="s">
        <v>6</v>
      </c>
      <c r="L204" s="29" t="s">
        <v>6</v>
      </c>
      <c r="M204" s="29" t="s">
        <v>6</v>
      </c>
      <c r="N204" s="29" t="s">
        <v>6</v>
      </c>
      <c r="O204" s="28" t="s">
        <v>6</v>
      </c>
      <c r="P204" s="26">
        <f>[1]Reģistrs!L204</f>
        <v>35400.165000000001</v>
      </c>
      <c r="Q204" s="27">
        <f>[1]Reģistrs!M204</f>
        <v>4.6912649999999996</v>
      </c>
      <c r="R204" s="20">
        <f>[1]Reģistrs!N204</f>
        <v>0.2</v>
      </c>
      <c r="S204" s="26" t="str">
        <f t="shared" si="35"/>
        <v>NEATBILST</v>
      </c>
      <c r="T204" s="138" t="s">
        <v>6</v>
      </c>
      <c r="U204" s="21" t="str">
        <f t="shared" si="37"/>
        <v>NEATBILST</v>
      </c>
      <c r="V204" s="138" t="s">
        <v>6</v>
      </c>
      <c r="W204" s="24">
        <f>[1]Reģistrs!J204</f>
        <v>42500</v>
      </c>
      <c r="X204" s="23"/>
      <c r="Y204" s="22">
        <f t="shared" si="39"/>
        <v>43213818.18097499</v>
      </c>
      <c r="Z204" s="21">
        <f t="shared" si="40"/>
        <v>34715338.836664997</v>
      </c>
      <c r="AA204" s="21">
        <f t="shared" si="41"/>
        <v>7728.1736552502352</v>
      </c>
      <c r="AB204" s="20">
        <f t="shared" si="42"/>
        <v>2.2793000000000001</v>
      </c>
      <c r="AR204" s="1" t="b">
        <f>C204=[1]Reģistrs!D204</f>
        <v>1</v>
      </c>
    </row>
    <row r="205" spans="1:44" ht="27.75" customHeight="1" x14ac:dyDescent="0.2">
      <c r="A205" s="36">
        <f t="shared" si="33"/>
        <v>200</v>
      </c>
      <c r="B205" s="35" t="str">
        <f>[1]Reģistrs!C205</f>
        <v>Priekules novada pašvaldība</v>
      </c>
      <c r="C205" s="34" t="str">
        <f>[1]Reģistrs!D205</f>
        <v>Daudzdzīvokļu ēkas siltināšana Bunkas pagastā</v>
      </c>
      <c r="D205" s="33" t="str">
        <f>[1]Reģistrs!Z205</f>
        <v>Nē</v>
      </c>
      <c r="E205" s="32" t="str">
        <f>[1]Reģistrs!AA205</f>
        <v>Jā</v>
      </c>
      <c r="F205" s="32" t="str">
        <f>[1]Reģistrs!AB205</f>
        <v>Jā</v>
      </c>
      <c r="G205" s="31" t="str">
        <f>[1]Reģistrs!AC205</f>
        <v>Jā</v>
      </c>
      <c r="H205" s="30" t="s">
        <v>6</v>
      </c>
      <c r="I205" s="29" t="s">
        <v>6</v>
      </c>
      <c r="J205" s="29" t="s">
        <v>6</v>
      </c>
      <c r="K205" s="29" t="s">
        <v>6</v>
      </c>
      <c r="L205" s="29" t="s">
        <v>6</v>
      </c>
      <c r="M205" s="29" t="s">
        <v>6</v>
      </c>
      <c r="N205" s="29" t="s">
        <v>6</v>
      </c>
      <c r="O205" s="28" t="s">
        <v>6</v>
      </c>
      <c r="P205" s="26">
        <f>[1]Reģistrs!L205</f>
        <v>122855.93599999999</v>
      </c>
      <c r="Q205" s="27">
        <f>[1]Reģistrs!M205</f>
        <v>32.438784000000005</v>
      </c>
      <c r="R205" s="20">
        <f>[1]Reģistrs!N205</f>
        <v>0</v>
      </c>
      <c r="S205" s="26" t="str">
        <f t="shared" si="35"/>
        <v>NEATBILST</v>
      </c>
      <c r="T205" s="138" t="s">
        <v>6</v>
      </c>
      <c r="U205" s="21" t="str">
        <f t="shared" si="37"/>
        <v>NEATBILST</v>
      </c>
      <c r="V205" s="138" t="s">
        <v>6</v>
      </c>
      <c r="W205" s="24">
        <f>[1]Reģistrs!J205</f>
        <v>80750</v>
      </c>
      <c r="X205" s="23"/>
      <c r="Y205" s="22">
        <f t="shared" si="39"/>
        <v>43294568.18097499</v>
      </c>
      <c r="Z205" s="21">
        <f t="shared" si="40"/>
        <v>34838194.772664994</v>
      </c>
      <c r="AA205" s="21">
        <f t="shared" si="41"/>
        <v>7760.6124392502352</v>
      </c>
      <c r="AB205" s="20">
        <f t="shared" si="42"/>
        <v>2.2793000000000001</v>
      </c>
      <c r="AR205" s="1" t="b">
        <f>C205=[1]Reģistrs!D205</f>
        <v>1</v>
      </c>
    </row>
    <row r="206" spans="1:44" ht="25.5" x14ac:dyDescent="0.2">
      <c r="A206" s="36">
        <f t="shared" si="33"/>
        <v>201</v>
      </c>
      <c r="B206" s="35" t="str">
        <f>[1]Reģistrs!C206</f>
        <v>Jelgavas novada pašvaldība</v>
      </c>
      <c r="C206" s="34" t="str">
        <f>[1]Reģistrs!D206</f>
        <v>Energoefektivitātes paaugstināšana IKSC "Avoti" un Valgundes pagasta pārvaldes ēkā</v>
      </c>
      <c r="D206" s="33" t="str">
        <f>[1]Reģistrs!Z206</f>
        <v>Nē</v>
      </c>
      <c r="E206" s="32" t="str">
        <f>[1]Reģistrs!AA206</f>
        <v>Jā</v>
      </c>
      <c r="F206" s="32" t="str">
        <f>[1]Reģistrs!AB206</f>
        <v>Jā</v>
      </c>
      <c r="G206" s="31" t="str">
        <f>[1]Reģistrs!AC206</f>
        <v>Jā</v>
      </c>
      <c r="H206" s="30" t="s">
        <v>6</v>
      </c>
      <c r="I206" s="29" t="s">
        <v>6</v>
      </c>
      <c r="J206" s="29" t="s">
        <v>6</v>
      </c>
      <c r="K206" s="29" t="s">
        <v>6</v>
      </c>
      <c r="L206" s="29" t="s">
        <v>6</v>
      </c>
      <c r="M206" s="29" t="s">
        <v>6</v>
      </c>
      <c r="N206" s="29" t="s">
        <v>6</v>
      </c>
      <c r="O206" s="28" t="s">
        <v>6</v>
      </c>
      <c r="P206" s="26">
        <f>[1]Reģistrs!L206</f>
        <v>259193.5</v>
      </c>
      <c r="Q206" s="27">
        <f>[1]Reģistrs!M206</f>
        <v>69.750199999999992</v>
      </c>
      <c r="R206" s="20">
        <f>[1]Reģistrs!N206</f>
        <v>0.4</v>
      </c>
      <c r="S206" s="26" t="str">
        <f t="shared" si="35"/>
        <v>NEATBILST</v>
      </c>
      <c r="T206" s="138" t="s">
        <v>6</v>
      </c>
      <c r="U206" s="21" t="str">
        <f t="shared" si="37"/>
        <v>NEATBILST</v>
      </c>
      <c r="V206" s="138" t="s">
        <v>6</v>
      </c>
      <c r="W206" s="24">
        <f>[1]Reģistrs!J206</f>
        <v>531348.15</v>
      </c>
      <c r="X206" s="23"/>
      <c r="Y206" s="22">
        <f t="shared" si="39"/>
        <v>43825916.330974989</v>
      </c>
      <c r="Z206" s="21">
        <f t="shared" si="40"/>
        <v>35097388.272664994</v>
      </c>
      <c r="AA206" s="21">
        <f t="shared" si="41"/>
        <v>7830.3626392502356</v>
      </c>
      <c r="AB206" s="20">
        <f t="shared" si="42"/>
        <v>2.6793</v>
      </c>
      <c r="AR206" s="1" t="b">
        <f>C206=[1]Reģistrs!D206</f>
        <v>1</v>
      </c>
    </row>
    <row r="207" spans="1:44" ht="25.5" x14ac:dyDescent="0.2">
      <c r="A207" s="36">
        <f t="shared" si="33"/>
        <v>202</v>
      </c>
      <c r="B207" s="35" t="str">
        <f>[1]Reģistrs!C207</f>
        <v>Skrundas novada pašvaldība</v>
      </c>
      <c r="C207" s="34" t="str">
        <f>[1]Reģistrs!D207</f>
        <v>Energoefektivitātes paaugstināšana PII "Liepziediņš", Skrundā</v>
      </c>
      <c r="D207" s="33" t="str">
        <f>[1]Reģistrs!Z207</f>
        <v>Jā</v>
      </c>
      <c r="E207" s="32" t="str">
        <f>[1]Reģistrs!AA207</f>
        <v>Jā</v>
      </c>
      <c r="F207" s="32" t="str">
        <f>[1]Reģistrs!AB207</f>
        <v>Jā</v>
      </c>
      <c r="G207" s="31" t="str">
        <f>[1]Reģistrs!AC207</f>
        <v>Jā</v>
      </c>
      <c r="H207" s="30">
        <f>[1]Reģistrs!AE207</f>
        <v>6</v>
      </c>
      <c r="I207" s="29">
        <f>[1]Reģistrs!AG207</f>
        <v>0</v>
      </c>
      <c r="J207" s="29" t="s">
        <v>6</v>
      </c>
      <c r="K207" s="29" t="s">
        <v>6</v>
      </c>
      <c r="L207" s="29" t="s">
        <v>6</v>
      </c>
      <c r="M207" s="29" t="s">
        <v>6</v>
      </c>
      <c r="N207" s="29" t="s">
        <v>6</v>
      </c>
      <c r="O207" s="28" t="s">
        <v>6</v>
      </c>
      <c r="P207" s="26">
        <f>[1]Reģistrs!L207</f>
        <v>197651.69</v>
      </c>
      <c r="Q207" s="27">
        <f>[1]Reģistrs!M207</f>
        <v>38.707218000000005</v>
      </c>
      <c r="R207" s="20">
        <f>[1]Reģistrs!N207</f>
        <v>8.6999999999999994E-2</v>
      </c>
      <c r="S207" s="26" t="str">
        <f t="shared" si="35"/>
        <v>Atbilst</v>
      </c>
      <c r="T207" s="21" t="str">
        <f t="shared" si="36"/>
        <v>NEATBILST</v>
      </c>
      <c r="U207" s="21" t="str">
        <f t="shared" si="37"/>
        <v>NEATBILST</v>
      </c>
      <c r="V207" s="139" t="s">
        <v>6</v>
      </c>
      <c r="W207" s="24">
        <f>[1]Reģistrs!J207</f>
        <v>360000</v>
      </c>
      <c r="X207" s="23"/>
      <c r="Y207" s="22">
        <f t="shared" si="39"/>
        <v>44185916.330974989</v>
      </c>
      <c r="Z207" s="21">
        <f t="shared" si="40"/>
        <v>35295039.962664992</v>
      </c>
      <c r="AA207" s="21">
        <f t="shared" si="41"/>
        <v>7869.0698572502351</v>
      </c>
      <c r="AB207" s="20">
        <f t="shared" si="42"/>
        <v>2.7663000000000002</v>
      </c>
      <c r="AR207" s="1" t="b">
        <f>C207=[1]Reģistrs!D207</f>
        <v>1</v>
      </c>
    </row>
    <row r="208" spans="1:44" ht="28.5" customHeight="1" x14ac:dyDescent="0.2">
      <c r="A208" s="36">
        <f t="shared" si="33"/>
        <v>203</v>
      </c>
      <c r="B208" s="35" t="str">
        <f>[1]Reģistrs!C208</f>
        <v>Pārgaujas novada pašvaldība</v>
      </c>
      <c r="C208" s="34" t="str">
        <f>[1]Reģistrs!D208</f>
        <v>Stalbes vidusskolas struktūrvienības Auciemā energoefektivitātes paaugstināšanas pasākumi</v>
      </c>
      <c r="D208" s="33" t="str">
        <f>[1]Reģistrs!Z208</f>
        <v>Jā</v>
      </c>
      <c r="E208" s="32" t="str">
        <f>[1]Reģistrs!AA208</f>
        <v>Jā</v>
      </c>
      <c r="F208" s="32" t="str">
        <f>[1]Reģistrs!AB208</f>
        <v>nē</v>
      </c>
      <c r="G208" s="31" t="str">
        <f>[1]Reģistrs!AC208</f>
        <v>Jā</v>
      </c>
      <c r="H208" s="30" t="s">
        <v>6</v>
      </c>
      <c r="I208" s="29" t="s">
        <v>6</v>
      </c>
      <c r="J208" s="29" t="s">
        <v>6</v>
      </c>
      <c r="K208" s="29" t="s">
        <v>6</v>
      </c>
      <c r="L208" s="29" t="s">
        <v>6</v>
      </c>
      <c r="M208" s="29" t="s">
        <v>6</v>
      </c>
      <c r="N208" s="29" t="s">
        <v>6</v>
      </c>
      <c r="O208" s="28" t="s">
        <v>6</v>
      </c>
      <c r="P208" s="26">
        <f>[1]Reģistrs!L208</f>
        <v>269564.09000000003</v>
      </c>
      <c r="Q208" s="27">
        <f>[1]Reģistrs!M208</f>
        <v>44.040759999999985</v>
      </c>
      <c r="R208" s="20">
        <f>[1]Reģistrs!N208</f>
        <v>0</v>
      </c>
      <c r="S208" s="26" t="str">
        <f t="shared" si="35"/>
        <v>NEATBILST</v>
      </c>
      <c r="T208" s="138" t="s">
        <v>6</v>
      </c>
      <c r="U208" s="21" t="str">
        <f t="shared" si="37"/>
        <v>NEATBILST</v>
      </c>
      <c r="V208" s="138" t="s">
        <v>6</v>
      </c>
      <c r="W208" s="24">
        <f>[1]Reģistrs!J208</f>
        <v>385077</v>
      </c>
      <c r="X208" s="23"/>
      <c r="Y208" s="22">
        <f t="shared" si="39"/>
        <v>44570993.330974989</v>
      </c>
      <c r="Z208" s="21">
        <f t="shared" si="40"/>
        <v>35564604.052664995</v>
      </c>
      <c r="AA208" s="21">
        <f t="shared" si="41"/>
        <v>7913.110617250235</v>
      </c>
      <c r="AB208" s="20">
        <f t="shared" si="42"/>
        <v>2.7663000000000002</v>
      </c>
      <c r="AR208" s="1" t="b">
        <f>C208=[1]Reģistrs!D208</f>
        <v>1</v>
      </c>
    </row>
    <row r="209" spans="1:44" ht="28.5" customHeight="1" x14ac:dyDescent="0.2">
      <c r="A209" s="36">
        <f t="shared" si="33"/>
        <v>204</v>
      </c>
      <c r="B209" s="35" t="str">
        <f>[1]Reģistrs!C209</f>
        <v>Saulkrastu novada pašvaldība</v>
      </c>
      <c r="C209" s="34" t="str">
        <f>[1]Reģistrs!D209</f>
        <v>Saulkrastu novada pašvaldības administratīvās ēkas energoefektivitātes paaugstināšana</v>
      </c>
      <c r="D209" s="33" t="str">
        <f>[1]Reģistrs!Z209</f>
        <v>Jā</v>
      </c>
      <c r="E209" s="32" t="str">
        <f>[1]Reģistrs!AA209</f>
        <v>Jā</v>
      </c>
      <c r="F209" s="32" t="str">
        <f>[1]Reģistrs!AB209</f>
        <v>Jā</v>
      </c>
      <c r="G209" s="31" t="str">
        <f>[1]Reģistrs!AC209</f>
        <v>Jā</v>
      </c>
      <c r="H209" s="30">
        <f>[1]Reģistrs!AE209</f>
        <v>0</v>
      </c>
      <c r="I209" s="29">
        <f>[1]Reģistrs!AG209</f>
        <v>0</v>
      </c>
      <c r="J209" s="29" t="s">
        <v>6</v>
      </c>
      <c r="K209" s="29" t="s">
        <v>6</v>
      </c>
      <c r="L209" s="29" t="s">
        <v>6</v>
      </c>
      <c r="M209" s="29" t="s">
        <v>6</v>
      </c>
      <c r="N209" s="29" t="s">
        <v>6</v>
      </c>
      <c r="O209" s="28" t="s">
        <v>6</v>
      </c>
      <c r="P209" s="26">
        <f>[1]Reģistrs!L209</f>
        <v>113931.35100000002</v>
      </c>
      <c r="Q209" s="27">
        <f>[1]Reģistrs!M209</f>
        <v>24.529499999999999</v>
      </c>
      <c r="R209" s="20">
        <f>[1]Reģistrs!N209</f>
        <v>0</v>
      </c>
      <c r="S209" s="26" t="str">
        <f t="shared" si="35"/>
        <v>Atbilst</v>
      </c>
      <c r="T209" s="21" t="str">
        <f t="shared" si="36"/>
        <v>NEATBILST</v>
      </c>
      <c r="U209" s="21" t="str">
        <f t="shared" si="37"/>
        <v>NEATBILST</v>
      </c>
      <c r="V209" s="138" t="s">
        <v>6</v>
      </c>
      <c r="W209" s="24">
        <f>[1]Reģistrs!J209</f>
        <v>286352</v>
      </c>
      <c r="X209" s="23"/>
      <c r="Y209" s="22">
        <f t="shared" si="39"/>
        <v>44857345.330974989</v>
      </c>
      <c r="Z209" s="21">
        <f t="shared" si="40"/>
        <v>35678535.403664999</v>
      </c>
      <c r="AA209" s="21">
        <f t="shared" si="41"/>
        <v>7937.6401172502347</v>
      </c>
      <c r="AB209" s="20">
        <f t="shared" si="42"/>
        <v>2.7663000000000002</v>
      </c>
      <c r="AR209" s="1" t="b">
        <f>C209=[1]Reģistrs!D209</f>
        <v>1</v>
      </c>
    </row>
    <row r="210" spans="1:44" ht="29.25" customHeight="1" thickBot="1" x14ac:dyDescent="0.25">
      <c r="A210" s="19">
        <f t="shared" si="33"/>
        <v>205</v>
      </c>
      <c r="B210" s="18" t="str">
        <f>[1]Reģistrs!C210</f>
        <v>Mārupes novada pašvaldība</v>
      </c>
      <c r="C210" s="17" t="str">
        <f>[1]Reģistrs!D210</f>
        <v>Energoefektivitātes pasākumi Mārupes mūzikas un mākslas skolā</v>
      </c>
      <c r="D210" s="16" t="str">
        <f>[1]Reģistrs!Z210</f>
        <v>Jā</v>
      </c>
      <c r="E210" s="15" t="str">
        <f>[1]Reģistrs!AA210</f>
        <v>Jā</v>
      </c>
      <c r="F210" s="15" t="str">
        <f>[1]Reģistrs!AB210</f>
        <v>Jā</v>
      </c>
      <c r="G210" s="14" t="str">
        <f>[1]Reģistrs!AC210</f>
        <v>Jā</v>
      </c>
      <c r="H210" s="13">
        <f>[1]Reģistrs!AE210</f>
        <v>4</v>
      </c>
      <c r="I210" s="12">
        <f>[1]Reģistrs!AG210</f>
        <v>0</v>
      </c>
      <c r="J210" s="12" t="s">
        <v>6</v>
      </c>
      <c r="K210" s="12" t="s">
        <v>6</v>
      </c>
      <c r="L210" s="12" t="s">
        <v>6</v>
      </c>
      <c r="M210" s="12" t="s">
        <v>6</v>
      </c>
      <c r="N210" s="12" t="s">
        <v>6</v>
      </c>
      <c r="O210" s="11" t="s">
        <v>6</v>
      </c>
      <c r="P210" s="9">
        <f>[1]Reģistrs!L210</f>
        <v>104557.17089999998</v>
      </c>
      <c r="Q210" s="10">
        <f>[1]Reģistrs!M210</f>
        <v>21.232610000000001</v>
      </c>
      <c r="R210" s="4">
        <f>[1]Reģistrs!N210</f>
        <v>0</v>
      </c>
      <c r="S210" s="9" t="str">
        <f t="shared" si="35"/>
        <v>Atbilst</v>
      </c>
      <c r="T210" s="5" t="str">
        <f t="shared" si="36"/>
        <v>NEATBILST</v>
      </c>
      <c r="U210" s="5" t="str">
        <f t="shared" si="37"/>
        <v>NEATBILST</v>
      </c>
      <c r="V210" s="138" t="s">
        <v>6</v>
      </c>
      <c r="W210" s="8">
        <f>[1]Reģistrs!J210</f>
        <v>206317.1</v>
      </c>
      <c r="X210" s="7"/>
      <c r="Y210" s="6">
        <f t="shared" si="39"/>
        <v>45063662.43097499</v>
      </c>
      <c r="Z210" s="5">
        <f t="shared" si="40"/>
        <v>35783092.574565001</v>
      </c>
      <c r="AA210" s="5">
        <f t="shared" si="41"/>
        <v>7958.8727272502347</v>
      </c>
      <c r="AB210" s="4">
        <f t="shared" si="42"/>
        <v>2.7663000000000002</v>
      </c>
      <c r="AR210" s="1" t="b">
        <f>C210=[1]Reģistrs!D210</f>
        <v>1</v>
      </c>
    </row>
  </sheetData>
  <autoFilter ref="A5:W210">
    <sortState ref="A6:W210">
      <sortCondition ref="U6:U210"/>
      <sortCondition descending="1" ref="O6:O210"/>
      <sortCondition ref="V6:V210"/>
    </sortState>
  </autoFilter>
  <dataConsolidate/>
  <mergeCells count="15">
    <mergeCell ref="P2:R3"/>
    <mergeCell ref="D2:G2"/>
    <mergeCell ref="H2:O2"/>
    <mergeCell ref="O3:O4"/>
    <mergeCell ref="A2:A4"/>
    <mergeCell ref="B2:B4"/>
    <mergeCell ref="C2:C4"/>
    <mergeCell ref="AD16:AD17"/>
    <mergeCell ref="S2:U3"/>
    <mergeCell ref="W2:W4"/>
    <mergeCell ref="Y2:AB3"/>
    <mergeCell ref="AD7:AD8"/>
    <mergeCell ref="AD9:AD10"/>
    <mergeCell ref="AD12:AD13"/>
    <mergeCell ref="V2:V4"/>
  </mergeCells>
  <conditionalFormatting sqref="S6:V203 S209:U210 S204:S206 U204:U206 S207:U207 S208 U208">
    <cfRule type="cellIs" dxfId="24" priority="25" operator="equal">
      <formula>"NEATBILST"</formula>
    </cfRule>
  </conditionalFormatting>
  <conditionalFormatting sqref="U6:V203 U211:V251 U204:U210">
    <cfRule type="cellIs" dxfId="23" priority="24" operator="equal">
      <formula>"NEATBILST"</formula>
    </cfRule>
  </conditionalFormatting>
  <conditionalFormatting sqref="Y6:Y210">
    <cfRule type="cellIs" dxfId="22" priority="22" operator="greaterThan">
      <formula>14739397</formula>
    </cfRule>
    <cfRule type="cellIs" dxfId="21" priority="23" operator="lessThan">
      <formula>14739397</formula>
    </cfRule>
  </conditionalFormatting>
  <conditionalFormatting sqref="Z6:Z210">
    <cfRule type="cellIs" dxfId="20" priority="20" operator="lessThan">
      <formula>6440745</formula>
    </cfRule>
    <cfRule type="cellIs" dxfId="19" priority="21" operator="greaterThan">
      <formula>6440745</formula>
    </cfRule>
  </conditionalFormatting>
  <conditionalFormatting sqref="AA6:AA210">
    <cfRule type="cellIs" dxfId="18" priority="18" operator="lessThan">
      <formula>1625</formula>
    </cfRule>
    <cfRule type="cellIs" dxfId="17" priority="19" operator="greaterThan">
      <formula>1625</formula>
    </cfRule>
  </conditionalFormatting>
  <conditionalFormatting sqref="AB6:AB210">
    <cfRule type="cellIs" dxfId="16" priority="16" operator="lessThan">
      <formula>0.564530857410039</formula>
    </cfRule>
    <cfRule type="cellIs" dxfId="15" priority="17" operator="greaterThan">
      <formula>0.564530857410039</formula>
    </cfRule>
  </conditionalFormatting>
  <conditionalFormatting sqref="D6:G210">
    <cfRule type="cellIs" dxfId="14" priority="15" operator="equal">
      <formula>"Nē"</formula>
    </cfRule>
  </conditionalFormatting>
  <conditionalFormatting sqref="O6:O203">
    <cfRule type="cellIs" dxfId="13" priority="14" operator="lessThan">
      <formula>4</formula>
    </cfRule>
  </conditionalFormatting>
  <conditionalFormatting sqref="H6:I203 H207:I207 H209:I210">
    <cfRule type="cellIs" dxfId="12" priority="13" operator="lessThan">
      <formula>2</formula>
    </cfRule>
  </conditionalFormatting>
  <conditionalFormatting sqref="AR6:AR210">
    <cfRule type="cellIs" dxfId="11" priority="12" operator="equal">
      <formula>FALSE</formula>
    </cfRule>
  </conditionalFormatting>
  <conditionalFormatting sqref="T204">
    <cfRule type="cellIs" dxfId="10" priority="11" operator="equal">
      <formula>"NEATBILST"</formula>
    </cfRule>
  </conditionalFormatting>
  <conditionalFormatting sqref="V204">
    <cfRule type="cellIs" dxfId="9" priority="10" operator="equal">
      <formula>"NEATBILST"</formula>
    </cfRule>
  </conditionalFormatting>
  <conditionalFormatting sqref="T205">
    <cfRule type="cellIs" dxfId="8" priority="9" operator="equal">
      <formula>"NEATBILST"</formula>
    </cfRule>
  </conditionalFormatting>
  <conditionalFormatting sqref="V205">
    <cfRule type="cellIs" dxfId="7" priority="8" operator="equal">
      <formula>"NEATBILST"</formula>
    </cfRule>
  </conditionalFormatting>
  <conditionalFormatting sqref="T206">
    <cfRule type="cellIs" dxfId="6" priority="7" operator="equal">
      <formula>"NEATBILST"</formula>
    </cfRule>
  </conditionalFormatting>
  <conditionalFormatting sqref="V206">
    <cfRule type="cellIs" dxfId="5" priority="6" operator="equal">
      <formula>"NEATBILST"</formula>
    </cfRule>
  </conditionalFormatting>
  <conditionalFormatting sqref="V207">
    <cfRule type="cellIs" dxfId="4" priority="5" operator="equal">
      <formula>"NEATBILST"</formula>
    </cfRule>
  </conditionalFormatting>
  <conditionalFormatting sqref="V207">
    <cfRule type="cellIs" dxfId="3" priority="4" operator="equal">
      <formula>"NEATBILST"</formula>
    </cfRule>
  </conditionalFormatting>
  <conditionalFormatting sqref="T208">
    <cfRule type="cellIs" dxfId="2" priority="3" operator="equal">
      <formula>"NEATBILST"</formula>
    </cfRule>
  </conditionalFormatting>
  <conditionalFormatting sqref="V208">
    <cfRule type="cellIs" dxfId="1" priority="2" operator="equal">
      <formula>"NEATBILST"</formula>
    </cfRule>
  </conditionalFormatting>
  <conditionalFormatting sqref="V209:V210">
    <cfRule type="cellIs" dxfId="0" priority="1" operator="equal">
      <formula>"NEATBILST"</formula>
    </cfRule>
  </conditionalFormatting>
  <pageMargins left="0.19685039370078741" right="0.19685039370078741" top="0.47244094488188981" bottom="0.19685039370078741" header="0.31496062992125984" footer="0.31496062992125984"/>
  <pageSetup paperSize="8" scale="55" orientation="landscape" r:id="rId1"/>
  <headerFooter differentFirst="1" alignWithMargins="0">
    <firstHeader>&amp;CInformācija par SAM 4.2.2. otrās atlases kārtas (110 novadu) pašvaldību projektu ideju konceptu priekšatlases vērtēšanas rezultātiem &amp;"-,Bold"rangu tabula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Rangs</vt:lpstr>
      <vt:lpstr>Rangs!Print_Area</vt:lpstr>
      <vt:lpstr>Rangs!Print_Titles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Liene Dorbe</dc:creator>
  <cp:lastModifiedBy>Liene Dorbe</cp:lastModifiedBy>
  <cp:lastPrinted>2016-09-19T07:08:29Z</cp:lastPrinted>
  <dcterms:created xsi:type="dcterms:W3CDTF">2016-09-15T07:17:46Z</dcterms:created>
  <dcterms:modified xsi:type="dcterms:W3CDTF">2016-09-19T07:08:39Z</dcterms:modified>
</cp:coreProperties>
</file>